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ms-office.vbaProject"/>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codeName="{8C4F1C90-05EB-6A55-5F09-09C24B55AC0B}"/>
  <workbookPr codeName="ThisWorkbook" autoCompressPictures="0"/>
  <bookViews>
    <workbookView xWindow="480" yWindow="340" windowWidth="27800" windowHeight="13060" tabRatio="689"/>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 name="Revision Instructions" sheetId="11" r:id="rId9"/>
    <sheet name="What's Next" sheetId="13" r:id="rId10"/>
    <sheet name="Sheet1" sheetId="14" r:id="rId1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6" i="5" l="1"/>
  <c r="C16" i="5"/>
  <c r="F17" i="3"/>
  <c r="F17" i="2"/>
  <c r="F16" i="1"/>
  <c r="F19" i="5"/>
  <c r="B6" i="4"/>
  <c r="B6" i="3"/>
  <c r="B6" i="2"/>
  <c r="F17" i="4"/>
  <c r="F18" i="5"/>
  <c r="F20" i="5"/>
  <c r="D7" i="4"/>
  <c r="F7" i="4"/>
  <c r="F11" i="4"/>
  <c r="F19" i="4"/>
  <c r="F27" i="4"/>
  <c r="F21" i="4"/>
  <c r="F22" i="4"/>
  <c r="D7" i="2"/>
  <c r="F7" i="2"/>
  <c r="F11" i="2"/>
  <c r="F19" i="2"/>
  <c r="D7" i="3"/>
  <c r="F7" i="3"/>
  <c r="F11" i="3"/>
  <c r="F19" i="3"/>
  <c r="D7" i="1"/>
  <c r="F7" i="1"/>
  <c r="F10" i="1"/>
  <c r="F18" i="1"/>
  <c r="F26" i="1"/>
  <c r="F20" i="1"/>
  <c r="F21" i="1"/>
  <c r="F27" i="2"/>
  <c r="F21" i="2"/>
  <c r="F22" i="2"/>
  <c r="F23" i="4"/>
  <c r="F27" i="3"/>
  <c r="F21" i="3"/>
  <c r="F22" i="3"/>
  <c r="F23" i="3"/>
  <c r="F23" i="2"/>
  <c r="F22" i="1"/>
</calcChain>
</file>

<file path=xl/sharedStrings.xml><?xml version="1.0" encoding="utf-8"?>
<sst xmlns="http://schemas.openxmlformats.org/spreadsheetml/2006/main" count="306" uniqueCount="212">
  <si>
    <t>One-time expenses</t>
  </si>
  <si>
    <t>x 10 months</t>
  </si>
  <si>
    <t>x 11 months</t>
  </si>
  <si>
    <t>x 12 months</t>
  </si>
  <si>
    <t>Family support</t>
  </si>
  <si>
    <t>Remaining Need</t>
  </si>
  <si>
    <t>Monthly budget (Aug - Jun)</t>
  </si>
  <si>
    <t>Monthly budget (Jul - Jun)</t>
  </si>
  <si>
    <t>Monthly budget (Jul - Apr)</t>
  </si>
  <si>
    <t>Dining out</t>
  </si>
  <si>
    <t>Clothes</t>
  </si>
  <si>
    <t>Total Variable Expenses</t>
  </si>
  <si>
    <t>Total Fixed Expenses</t>
  </si>
  <si>
    <t>Total Monthly Expenses</t>
  </si>
  <si>
    <t>Utilities</t>
  </si>
  <si>
    <t>Estimated Expenses</t>
  </si>
  <si>
    <t>Estimated Support</t>
  </si>
  <si>
    <t>Total Estimated Expenses</t>
  </si>
  <si>
    <t>Total Estimated Support</t>
  </si>
  <si>
    <t>Logging in to view your NSLDS loan data:</t>
  </si>
  <si>
    <t>To transfer your loan information to the AAMC MedLoans Organizer &amp; Calculator:</t>
  </si>
  <si>
    <t>*While logged into NSLDS, review your individual federal student loans by clicking on the number associated with each loan. This will provide you with access to the contact information for your loan servicer.</t>
  </si>
  <si>
    <t>**It is advised that you print a copy of your loan detail screen for your records and keep it safe and accessible.</t>
  </si>
  <si>
    <t xml:space="preserve"> =  Recommended Amount</t>
  </si>
  <si>
    <t>Please follow the steps below to access NSLDS to view your loan disbursements, history, balances and status.</t>
  </si>
  <si>
    <r>
      <t>2.</t>
    </r>
    <r>
      <rPr>
        <sz val="7"/>
        <color theme="1"/>
        <rFont val="Times New Roman"/>
        <family val="1"/>
      </rPr>
      <t xml:space="preserve">       </t>
    </r>
    <r>
      <rPr>
        <sz val="11"/>
        <color rgb="FF000000"/>
        <rFont val="Times New Roman"/>
        <family val="1"/>
      </rPr>
      <t>Login using your FSA ID, username and password</t>
    </r>
  </si>
  <si>
    <r>
      <t>3.</t>
    </r>
    <r>
      <rPr>
        <sz val="7"/>
        <color theme="1"/>
        <rFont val="Times New Roman"/>
        <family val="1"/>
      </rPr>
      <t xml:space="preserve">       </t>
    </r>
    <r>
      <rPr>
        <sz val="11"/>
        <color rgb="FF000000"/>
        <rFont val="Times New Roman"/>
        <family val="1"/>
      </rPr>
      <t>Select  “My Student Data Download”</t>
    </r>
  </si>
  <si>
    <r>
      <t>4.</t>
    </r>
    <r>
      <rPr>
        <sz val="7"/>
        <color theme="1"/>
        <rFont val="Times New Roman"/>
        <family val="1"/>
      </rPr>
      <t xml:space="preserve">       </t>
    </r>
    <r>
      <rPr>
        <sz val="11"/>
        <color rgb="FF000000"/>
        <rFont val="Times New Roman"/>
        <family val="1"/>
      </rPr>
      <t>Click on “Confirm”*</t>
    </r>
  </si>
  <si>
    <r>
      <t>5.</t>
    </r>
    <r>
      <rPr>
        <sz val="7"/>
        <color theme="1"/>
        <rFont val="Times New Roman"/>
        <family val="1"/>
      </rPr>
      <t xml:space="preserve">       </t>
    </r>
    <r>
      <rPr>
        <sz val="11"/>
        <color rgb="FF000000"/>
        <rFont val="Times New Roman"/>
        <family val="1"/>
      </rPr>
      <t>Save the .txt file to your computer</t>
    </r>
  </si>
  <si>
    <r>
      <t>2.</t>
    </r>
    <r>
      <rPr>
        <sz val="7"/>
        <color theme="1"/>
        <rFont val="Times New Roman"/>
        <family val="1"/>
      </rPr>
      <t xml:space="preserve">       </t>
    </r>
    <r>
      <rPr>
        <sz val="11"/>
        <color theme="1"/>
        <rFont val="Times New Roman"/>
        <family val="1"/>
      </rPr>
      <t>Login using your AAMC (AMCAS) username and password</t>
    </r>
  </si>
  <si>
    <r>
      <t>3.</t>
    </r>
    <r>
      <rPr>
        <sz val="7"/>
        <color theme="1"/>
        <rFont val="Times New Roman"/>
        <family val="1"/>
      </rPr>
      <t xml:space="preserve">       </t>
    </r>
    <r>
      <rPr>
        <sz val="11"/>
        <color theme="1"/>
        <rFont val="Times New Roman"/>
        <family val="1"/>
      </rPr>
      <t>Click “Get Started Now”</t>
    </r>
  </si>
  <si>
    <r>
      <t>5.</t>
    </r>
    <r>
      <rPr>
        <sz val="7"/>
        <color theme="1"/>
        <rFont val="Times New Roman"/>
        <family val="1"/>
      </rPr>
      <t xml:space="preserve">       </t>
    </r>
    <r>
      <rPr>
        <sz val="11"/>
        <color theme="1"/>
        <rFont val="Times New Roman"/>
        <family val="1"/>
      </rPr>
      <t>Select the .txt file and click “Upload”</t>
    </r>
  </si>
  <si>
    <r>
      <t>6.</t>
    </r>
    <r>
      <rPr>
        <sz val="7"/>
        <color theme="1"/>
        <rFont val="Times New Roman"/>
        <family val="1"/>
      </rPr>
      <t xml:space="preserve">       </t>
    </r>
    <r>
      <rPr>
        <sz val="11"/>
        <color theme="1"/>
        <rFont val="Times New Roman"/>
        <family val="1"/>
      </rPr>
      <t>If applicable, add private loan information</t>
    </r>
  </si>
  <si>
    <r>
      <t>7.</t>
    </r>
    <r>
      <rPr>
        <sz val="7"/>
        <color theme="1"/>
        <rFont val="Times New Roman"/>
        <family val="1"/>
      </rPr>
      <t xml:space="preserve">       </t>
    </r>
    <r>
      <rPr>
        <sz val="11"/>
        <color theme="1"/>
        <rFont val="Times New Roman"/>
        <family val="1"/>
      </rPr>
      <t>If desired, add projected loan information</t>
    </r>
  </si>
  <si>
    <r>
      <t>8.</t>
    </r>
    <r>
      <rPr>
        <sz val="7"/>
        <color theme="1"/>
        <rFont val="Times New Roman"/>
        <family val="1"/>
      </rPr>
      <t xml:space="preserve">       </t>
    </r>
    <r>
      <rPr>
        <sz val="11"/>
        <color theme="1"/>
        <rFont val="Times New Roman"/>
        <family val="1"/>
      </rPr>
      <t>Click “MedLoans Calculator” and enter the calculator values, use best estimates</t>
    </r>
  </si>
  <si>
    <r>
      <t>9.</t>
    </r>
    <r>
      <rPr>
        <sz val="7"/>
        <color theme="1"/>
        <rFont val="Times New Roman"/>
        <family val="1"/>
      </rPr>
      <t xml:space="preserve">       </t>
    </r>
    <r>
      <rPr>
        <sz val="11"/>
        <color theme="1"/>
        <rFont val="Times New Roman"/>
        <family val="1"/>
      </rPr>
      <t>Click “Submit” and review the Repayment Options information</t>
    </r>
  </si>
  <si>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</si>
  <si>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AAMC Budgeting Basics</t>
  </si>
  <si>
    <t>AAMC Budgeting Ideas and Tips</t>
  </si>
  <si>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</si>
  <si>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</si>
  <si>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</si>
  <si>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</si>
  <si>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</si>
  <si>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</si>
  <si>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</si>
  <si>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</si>
  <si>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</si>
  <si>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</si>
  <si>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</si>
  <si>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Select the appropriate year (M1, M2, etc.) tab</t>
  </si>
  <si>
    <r>
      <rPr>
        <sz val="11"/>
        <color theme="10"/>
        <rFont val="Times New Roman"/>
        <family val="1"/>
      </rPr>
      <t xml:space="preserve">  </t>
    </r>
    <r>
      <rPr>
        <sz val="11"/>
        <rFont val="Times New Roman"/>
        <family val="1"/>
      </rPr>
      <t>1.    Go to</t>
    </r>
    <r>
      <rPr>
        <u/>
        <sz val="11"/>
        <color theme="10"/>
        <rFont val="Times New Roman"/>
        <family val="1"/>
      </rPr>
      <t xml:space="preserve"> </t>
    </r>
    <r>
      <rPr>
        <u/>
        <sz val="11"/>
        <color rgb="FF0000FF"/>
        <rFont val="Times New Roman"/>
        <family val="1"/>
      </rPr>
      <t>www.nslds.ed.gov</t>
    </r>
  </si>
  <si>
    <t>Fixed Monthly Expenses</t>
  </si>
  <si>
    <t>Variable Monthly Expenses</t>
  </si>
  <si>
    <t xml:space="preserve"> = Required Amount</t>
  </si>
  <si>
    <t>Planned Monthly Expenses (Aug - May)</t>
  </si>
  <si>
    <t>Cellular phone</t>
  </si>
  <si>
    <t>Auto insurance</t>
  </si>
  <si>
    <t>Savings and other resources (529s, MESP, MET, Americorps, etc.)</t>
  </si>
  <si>
    <t>Complete the Expense Planner tab</t>
  </si>
  <si>
    <t xml:space="preserve"> = Transferred to Loan Planner</t>
  </si>
  <si>
    <t>Entrance Counseling</t>
  </si>
  <si>
    <t>Master Promissory Note (MPN)</t>
  </si>
  <si>
    <t>(Will be listed as Unsatisfied Requirements in SAIL until completed and system is updated)</t>
  </si>
  <si>
    <t xml:space="preserve">Student Loan Review </t>
  </si>
  <si>
    <t>Family support for tuition, books and supplies</t>
  </si>
  <si>
    <t>Helpful Resources</t>
  </si>
  <si>
    <t>General Information</t>
  </si>
  <si>
    <t>Books and Supplies</t>
  </si>
  <si>
    <t>M1 Textbook List</t>
  </si>
  <si>
    <t>M2 Textbook List</t>
  </si>
  <si>
    <t>M3 &amp; M4 Textbook List</t>
  </si>
  <si>
    <t>Interest Rates and Fees</t>
  </si>
  <si>
    <t>Federal Direct (Unsubsidized) Loan Overview</t>
  </si>
  <si>
    <t>Federal PLUS Loan Overview</t>
  </si>
  <si>
    <t>OUWB Financial Services</t>
  </si>
  <si>
    <t>Federal Loan Information</t>
  </si>
  <si>
    <t>Budgeting Resources</t>
  </si>
  <si>
    <t>USMLE Fees</t>
  </si>
  <si>
    <t>USMLE Step Exam Fees</t>
  </si>
  <si>
    <t>Student Loan Repayment</t>
  </si>
  <si>
    <t>AAMC Cost of Applying for Medical Residency</t>
  </si>
  <si>
    <t>National Student Loan Data System</t>
  </si>
  <si>
    <t>Federal Loan Repayment Overview</t>
  </si>
  <si>
    <t>AAMC Education Debt Manager</t>
  </si>
  <si>
    <t>Loan Revision Instructions</t>
  </si>
  <si>
    <t>Login to www.studentloans.gov</t>
  </si>
  <si>
    <t>www.studentloans.gov</t>
  </si>
  <si>
    <t>Under 'Loan Amount Requested', select 'I would like to specify a loan amount' radio button</t>
  </si>
  <si>
    <t>Complete the remaining steps and submit the application</t>
  </si>
  <si>
    <t>using your FSA ID and Password</t>
  </si>
  <si>
    <r>
      <rPr>
        <sz val="11"/>
        <rFont val="Times New Roman"/>
        <family val="1"/>
      </rPr>
      <t>1.   Go to</t>
    </r>
    <r>
      <rPr>
        <u/>
        <sz val="11"/>
        <color rgb="FF0000FF"/>
        <rFont val="Times New Roman"/>
        <family val="1"/>
      </rPr>
      <t xml:space="preserve"> www.aamc.org/medloans</t>
    </r>
  </si>
  <si>
    <r>
      <rPr>
        <sz val="11"/>
        <rFont val="Times New Roman"/>
        <family val="1"/>
      </rPr>
      <t xml:space="preserve">4.   Click “Import NSLD” (Email Denine Hales, AAMC Administrative Specialist,  at </t>
    </r>
    <r>
      <rPr>
        <u/>
        <sz val="11"/>
        <color rgb="FF0000FF"/>
        <rFont val="Times New Roman"/>
        <family val="1"/>
      </rPr>
      <t>dhales@aamc.org</t>
    </r>
    <r>
      <rPr>
        <u/>
        <sz val="11"/>
        <color theme="10"/>
        <rFont val="Times New Roman"/>
        <family val="1"/>
      </rPr>
      <t xml:space="preserve"> </t>
    </r>
  </si>
  <si>
    <r>
      <t xml:space="preserve">  </t>
    </r>
    <r>
      <rPr>
        <sz val="11"/>
        <rFont val="Times New Roman"/>
        <family val="1"/>
      </rPr>
      <t>for assistance if you are unable to use the import option)</t>
    </r>
  </si>
  <si>
    <t>Select appropriate year tab below.</t>
  </si>
  <si>
    <t>Enroll in direct deposit through</t>
  </si>
  <si>
    <t>Consider enrolling in a Payment Plan at</t>
  </si>
  <si>
    <r>
      <rPr>
        <sz val="11"/>
        <rFont val="Times New Roman"/>
        <family val="1"/>
      </rPr>
      <t>Electric -</t>
    </r>
    <r>
      <rPr>
        <u/>
        <sz val="11"/>
        <color theme="10"/>
        <rFont val="Times New Roman"/>
        <family val="1"/>
      </rPr>
      <t xml:space="preserve"> DTE Energy</t>
    </r>
  </si>
  <si>
    <r>
      <rPr>
        <sz val="11"/>
        <rFont val="Times New Roman"/>
        <family val="1"/>
      </rPr>
      <t xml:space="preserve">Gas - </t>
    </r>
    <r>
      <rPr>
        <u/>
        <sz val="11"/>
        <color theme="10"/>
        <rFont val="Times New Roman"/>
        <family val="1"/>
      </rPr>
      <t>Consumers Energy</t>
    </r>
  </si>
  <si>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</si>
  <si>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</si>
  <si>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t>Instructions for Accessing the National Student Loan Data System (NSLDS) &amp; MedLoans Organizer and Calculator (MLOC)</t>
  </si>
  <si>
    <t>What's Next: Disbursements &amp; Refunds and Helpful Resources</t>
  </si>
  <si>
    <t>Utility Bill Budget Plans</t>
  </si>
  <si>
    <t>* Utility Averages</t>
  </si>
  <si>
    <t xml:space="preserve"> =  Transferred from Expense Planner</t>
  </si>
  <si>
    <t xml:space="preserve"> = Transferred from Expense Planner</t>
  </si>
  <si>
    <t xml:space="preserve"> = Recommended Amount</t>
  </si>
  <si>
    <t>M1</t>
  </si>
  <si>
    <t>M2</t>
  </si>
  <si>
    <t>M3</t>
  </si>
  <si>
    <t>M4</t>
  </si>
  <si>
    <t>Payment Plan Enrollment Opens</t>
  </si>
  <si>
    <t>July 17</t>
  </si>
  <si>
    <t>June 17</t>
  </si>
  <si>
    <t xml:space="preserve">Earliest Possible Disbursement </t>
  </si>
  <si>
    <t>Refund Direct Deposited</t>
  </si>
  <si>
    <t>3-5 Business Days After Disbursement</t>
  </si>
  <si>
    <t xml:space="preserve">Classes Begin </t>
  </si>
  <si>
    <t>Payment Due / Plan Enrollment Closes</t>
  </si>
  <si>
    <t>August 15</t>
  </si>
  <si>
    <t>July 15</t>
  </si>
  <si>
    <t>Deadline to Return Loans</t>
  </si>
  <si>
    <t>30 Days After Disbursement Notification</t>
  </si>
  <si>
    <t>Where To Go</t>
  </si>
  <si>
    <t>Financial Aid Status and Direct Deposit</t>
  </si>
  <si>
    <t>MySail</t>
  </si>
  <si>
    <t>Payment and Payment Plans</t>
  </si>
  <si>
    <t>eBILL</t>
  </si>
  <si>
    <t>International Payments</t>
  </si>
  <si>
    <t>Flywire</t>
  </si>
  <si>
    <t>Residency Application, Interview and Match</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</si>
  <si>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</si>
  <si>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</si>
  <si>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r>
      <rPr>
        <b/>
        <sz val="11"/>
        <color theme="1"/>
        <rFont val="Times New Roman"/>
        <family val="1"/>
      </rPr>
      <t xml:space="preserve">FINANCIAL SERVICES CONTACT INFORMATION:   </t>
    </r>
    <r>
      <rPr>
        <sz val="11"/>
        <color theme="1"/>
        <rFont val="Times New Roman"/>
        <family val="1"/>
      </rPr>
      <t xml:space="preserve">                                                               Email: medfinservices@oakland.edu                                                   Phone: 248-370-3611</t>
    </r>
  </si>
  <si>
    <t>Instructions for applying for a Graduate PLUS Loan.</t>
  </si>
  <si>
    <t xml:space="preserve">         Water (Avg. $25)*</t>
  </si>
  <si>
    <t xml:space="preserve">         Electric (Avg. $51)*</t>
  </si>
  <si>
    <t xml:space="preserve">         Gas (Avg. $25)*</t>
  </si>
  <si>
    <t xml:space="preserve">         Internet (Avg. $35)*</t>
  </si>
  <si>
    <t>Renters/Homeowners Insurance</t>
  </si>
  <si>
    <t>Please note that these averages were taken from the latest OUWB cost of living survey and are intended to provide a general reference.</t>
  </si>
  <si>
    <t xml:space="preserve">Select 'Apply for a Direct PLUS Loan' </t>
  </si>
  <si>
    <t>Only apply for Graduate PLUS Loan if needed. (Recommended will be populated in Loan Planner)</t>
  </si>
  <si>
    <r>
      <rPr>
        <b/>
        <u/>
        <sz val="14"/>
        <color theme="1"/>
        <rFont val="Times New Roman"/>
        <family val="1"/>
      </rPr>
      <t>Always</t>
    </r>
    <r>
      <rPr>
        <sz val="14"/>
        <color theme="1"/>
        <rFont val="Times New Roman"/>
        <family val="1"/>
      </rPr>
      <t xml:space="preserve"> review award status at mysail.oakland.edu prior to applying for a Graduate PLUS Loan</t>
    </r>
  </si>
  <si>
    <t>Under 'Direct PLUS Loan Application for Graduate/Professional Students,' select 'Start'</t>
  </si>
  <si>
    <t>Type in the Recommended Graduate PLUS Loan amount from the Loan Planner</t>
  </si>
  <si>
    <t>Graduate PLUS Application Instructions</t>
  </si>
  <si>
    <r>
      <rPr>
        <b/>
        <u/>
        <sz val="14"/>
        <color theme="1"/>
        <rFont val="Times New Roman"/>
        <family val="1"/>
      </rPr>
      <t>Always</t>
    </r>
    <r>
      <rPr>
        <sz val="14"/>
        <color theme="1"/>
        <rFont val="Times New Roman"/>
        <family val="1"/>
      </rPr>
      <t xml:space="preserve"> review award status prior to accepting, applying for or revising loans at</t>
    </r>
  </si>
  <si>
    <t xml:space="preserve">Financial Services strongly recommends that all student loan borrowers complete this review on an annual basis. </t>
  </si>
  <si>
    <t>Complete the PLUS Master Promissory Note (MPN) if prompted to do so</t>
  </si>
  <si>
    <t>Instructions for accepting an Unsubsidized loan in SAIL.</t>
  </si>
  <si>
    <t>Log into SAIL</t>
  </si>
  <si>
    <r>
      <t xml:space="preserve">All Returning Borrowers </t>
    </r>
    <r>
      <rPr>
        <b/>
        <u/>
        <sz val="14"/>
        <color theme="1"/>
        <rFont val="Times New Roman"/>
        <family val="1"/>
      </rPr>
      <t>Are STRONGLY Advised</t>
    </r>
    <r>
      <rPr>
        <b/>
        <sz val="14"/>
        <color theme="1"/>
        <rFont val="Times New Roman"/>
        <family val="1"/>
      </rPr>
      <t xml:space="preserve"> to Annually Complete:</t>
    </r>
  </si>
  <si>
    <r>
      <t xml:space="preserve">All First-time Unsubsidized Borrowers </t>
    </r>
    <r>
      <rPr>
        <b/>
        <u/>
        <sz val="12"/>
        <color theme="1"/>
        <rFont val="Times New Roman"/>
        <family val="1"/>
      </rPr>
      <t>MUST</t>
    </r>
    <r>
      <rPr>
        <b/>
        <sz val="12"/>
        <color theme="1"/>
        <rFont val="Times New Roman"/>
        <family val="1"/>
      </rPr>
      <t xml:space="preserve"> Also Complete: </t>
    </r>
  </si>
  <si>
    <r>
      <t xml:space="preserve">All Returning Borrowers </t>
    </r>
    <r>
      <rPr>
        <b/>
        <u/>
        <sz val="12"/>
        <color theme="1"/>
        <rFont val="Times New Roman"/>
        <family val="1"/>
      </rPr>
      <t>Are STRONGLY Advised</t>
    </r>
    <r>
      <rPr>
        <b/>
        <sz val="12"/>
        <color theme="1"/>
        <rFont val="Times New Roman"/>
        <family val="1"/>
      </rPr>
      <t xml:space="preserve"> to Annually Complete:</t>
    </r>
  </si>
  <si>
    <t>Submit the Online Revision Form</t>
  </si>
  <si>
    <t>Fall Unsubsidized - #1</t>
  </si>
  <si>
    <t xml:space="preserve">Winter Unsubsidized - #2 </t>
  </si>
  <si>
    <t>Fall Grad PLUS - #3</t>
  </si>
  <si>
    <t>Winter Grad PLUS - #4</t>
  </si>
  <si>
    <t xml:space="preserve">From the Loan Planner, enter the Recommended amount(s) in the Revision Form as follows:  </t>
  </si>
  <si>
    <r>
      <rPr>
        <b/>
        <u/>
        <sz val="14"/>
        <color theme="1"/>
        <rFont val="Times New Roman"/>
        <family val="1"/>
      </rPr>
      <t>Always</t>
    </r>
    <r>
      <rPr>
        <sz val="14"/>
        <color theme="1"/>
        <rFont val="Times New Roman"/>
        <family val="1"/>
      </rPr>
      <t xml:space="preserve"> review award status at mysail.oakland.edu prior to revising loans</t>
    </r>
  </si>
  <si>
    <r>
      <rPr>
        <b/>
        <u/>
        <sz val="14"/>
        <color theme="1"/>
        <rFont val="Times New Roman"/>
        <family val="1"/>
      </rPr>
      <t>Only</t>
    </r>
    <r>
      <rPr>
        <sz val="14"/>
        <color theme="1"/>
        <rFont val="Times New Roman"/>
        <family val="1"/>
      </rPr>
      <t xml:space="preserve"> submit a loan revision if needed AFTER initial Acceptance in SAIL</t>
    </r>
  </si>
  <si>
    <t>here</t>
  </si>
  <si>
    <t>OUWB Cost of Attendance</t>
  </si>
  <si>
    <t>January 15</t>
  </si>
  <si>
    <t>January 2</t>
  </si>
  <si>
    <t>December 17</t>
  </si>
  <si>
    <t>December 23</t>
  </si>
  <si>
    <t>Accept an Unsubsidized Loan and, if needed, apply for a Graduate PLUS Loan as directed</t>
  </si>
  <si>
    <t>2018-2019 Loan Planner Instructions</t>
  </si>
  <si>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2018-2019</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</si>
  <si>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2018-2019 Expense Planner</t>
  </si>
  <si>
    <t>2018-2019 M1 Loan Planner</t>
  </si>
  <si>
    <t>2018-2019 Estimated Tuition</t>
  </si>
  <si>
    <t>Books, supplies and diagnostic kit ($1310 included in Cost of Attendance)</t>
  </si>
  <si>
    <t xml:space="preserve">Total Recommended Unsubsidized Direct Loan (Including Loan Fees) for 2018-2019 </t>
  </si>
  <si>
    <t>Recommended Amount for Fall 2018</t>
  </si>
  <si>
    <t>Recommended Amount for Winter 2019</t>
  </si>
  <si>
    <t>Recommended Graduate PLUS Loan (Including Loan Fees) for 2018-2019</t>
  </si>
  <si>
    <t>2018-2019 M2 Loan Planner</t>
  </si>
  <si>
    <t>Books and supplies ($360 included in Cost of Attendance)</t>
  </si>
  <si>
    <t>USMLE Step 1 Fees ($610 included in Cost of Attendance)</t>
  </si>
  <si>
    <t>Total Recommended Unsubsidized Direct Loan (Including Loan Fees) for 2018-2019</t>
  </si>
  <si>
    <t>Under 'Select and Award Year,' select '2018-2019'</t>
  </si>
  <si>
    <t>Under 'Loan Period Requested', select '09/2018 - 04/2019'</t>
  </si>
  <si>
    <t>Recommended Graduate PLUS Loan (Includingl Loan Fees) for 2018-2019</t>
  </si>
  <si>
    <t>2018-2019 M3 Loan Planner</t>
  </si>
  <si>
    <t>Books and supplies ($200 included in Cost of Attendance)</t>
  </si>
  <si>
    <t>USMLE Step 2 Fees ($1895 included in Cost of Attendance)</t>
  </si>
  <si>
    <t>2018-2019 M4 Loan Planner</t>
  </si>
  <si>
    <t>Residency Application/Interview Costs ($2750 included in Cost of Attendance)</t>
  </si>
  <si>
    <t>Fall 2018 Important Dates</t>
  </si>
  <si>
    <t>July 27</t>
  </si>
  <si>
    <t>August 3</t>
  </si>
  <si>
    <t>June 22</t>
  </si>
  <si>
    <t>August 6</t>
  </si>
  <si>
    <t>August 13</t>
  </si>
  <si>
    <t>July 2</t>
  </si>
  <si>
    <t>December 28</t>
  </si>
  <si>
    <t>January 7</t>
  </si>
  <si>
    <r>
      <t>Log into studentloans.gov</t>
    </r>
    <r>
      <rPr>
        <sz val="11"/>
        <color theme="10"/>
        <rFont val="Times New Roman"/>
        <family val="1"/>
      </rPr>
      <t xml:space="preserve"> </t>
    </r>
    <r>
      <rPr>
        <sz val="11"/>
        <rFont val="Times New Roman"/>
        <family val="1"/>
      </rPr>
      <t>(Application available in April 2018)</t>
    </r>
    <r>
      <rPr>
        <sz val="11"/>
        <color theme="10"/>
        <rFont val="Times New Roman"/>
        <family val="1"/>
      </rPr>
      <t xml:space="preserve"> </t>
    </r>
  </si>
  <si>
    <r>
      <t>Log into studentloans.gov</t>
    </r>
    <r>
      <rPr>
        <sz val="11"/>
        <rFont val="Times New Roman"/>
        <family val="1"/>
      </rPr>
      <t xml:space="preserve"> (Application available in April 2018)</t>
    </r>
  </si>
  <si>
    <t>***Graduate PLUS Application is available starting in April 2018***</t>
  </si>
  <si>
    <t>SAIL*</t>
  </si>
  <si>
    <r>
      <t>SAIL*</t>
    </r>
    <r>
      <rPr>
        <sz val="14"/>
        <rFont val="Times New Roman"/>
        <family val="1"/>
      </rPr>
      <t xml:space="preserve"> if</t>
    </r>
  </si>
  <si>
    <r>
      <t>eBill**</t>
    </r>
    <r>
      <rPr>
        <sz val="14"/>
        <rFont val="Times New Roman"/>
        <family val="1"/>
      </rPr>
      <t xml:space="preserve"> if needed</t>
    </r>
  </si>
  <si>
    <t>* - Newly admitted students will be able to access SAIL starting in April 2018.                                                                                                                       ** - Newly admitted students will be able to enroll in a Payment Plan starting in mid-July 2018.</t>
  </si>
  <si>
    <t>Log into the 2018-2019 Online Revision Form</t>
  </si>
  <si>
    <t>Winter 2019 Important Dates</t>
  </si>
  <si>
    <r>
      <rPr>
        <sz val="11"/>
        <rFont val="Times New Roman"/>
        <family val="1"/>
      </rPr>
      <t xml:space="preserve">Awards and scholarships </t>
    </r>
    <r>
      <rPr>
        <u/>
        <sz val="11"/>
        <color theme="10"/>
        <rFont val="Times New Roman"/>
        <family val="1"/>
      </rPr>
      <t>(SAIL)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</si>
</sst>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_);_(&quot;$&quot;* \(#,##0\);_(&quot;$&quot;* &quot;-&quot;??_);_(@_)"/>
    <numFmt numFmtId="166" formatCode="&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sz val="7"/>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theme="10"/>
      <name val="Times New Roman"/>
      <family val="1"/>
    </font>
    <font>
      <sz val="11"/>
      <color rgb="FF003594"/>
      <name val="Times New Roman"/>
      <family val="1"/>
    </font>
    <font>
      <sz val="11"/>
      <color rgb="FF000000"/>
      <name val="Times New Roman"/>
      <family val="1"/>
    </font>
    <font>
      <sz val="12"/>
      <color indexed="8"/>
      <name val="Times New Roman"/>
      <family val="1"/>
    </font>
    <font>
      <b/>
      <sz val="11"/>
      <name val="Times New Roman"/>
      <family val="1"/>
    </font>
    <font>
      <b/>
      <sz val="11"/>
      <color rgb="FF852146"/>
      <name val="Times New Roman"/>
      <family val="1"/>
    </font>
    <font>
      <u/>
      <sz val="11"/>
      <color rgb="FF0000FF"/>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rgb="FF0000FF"/>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s>
  <fills count="9">
    <fill>
      <patternFill patternType="none"/>
    </fill>
    <fill>
      <patternFill patternType="gray125"/>
    </fill>
    <fill>
      <patternFill patternType="solid">
        <fgColor rgb="FF003594"/>
        <bgColor indexed="64"/>
      </patternFill>
    </fill>
    <fill>
      <patternFill patternType="solid">
        <fgColor rgb="FFB59A57"/>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3" fillId="6" borderId="22" applyNumberFormat="0" applyAlignment="0" applyProtection="0"/>
  </cellStyleXfs>
  <cellXfs count="451">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9" fillId="2" borderId="0" xfId="0" applyFont="1" applyFill="1"/>
    <xf numFmtId="0" fontId="0" fillId="0" borderId="0" xfId="0" applyBorder="1"/>
    <xf numFmtId="0" fontId="9" fillId="0" borderId="0" xfId="0" applyFont="1" applyFill="1"/>
    <xf numFmtId="0" fontId="0" fillId="0" borderId="0" xfId="0" applyFill="1"/>
    <xf numFmtId="0" fontId="0" fillId="2" borderId="0" xfId="0" applyFill="1"/>
    <xf numFmtId="0" fontId="0" fillId="2" borderId="0" xfId="0" applyFill="1" applyBorder="1"/>
    <xf numFmtId="0" fontId="0" fillId="0" borderId="0" xfId="0" applyAlignment="1">
      <alignment horizontal="left"/>
    </xf>
    <xf numFmtId="0" fontId="0" fillId="2" borderId="13" xfId="0" applyFill="1" applyBorder="1"/>
    <xf numFmtId="0" fontId="0" fillId="2" borderId="14" xfId="0" applyFill="1" applyBorder="1"/>
    <xf numFmtId="0" fontId="0" fillId="2" borderId="14" xfId="0" applyFill="1" applyBorder="1" applyAlignment="1"/>
    <xf numFmtId="0" fontId="0" fillId="2" borderId="14" xfId="0" applyFill="1" applyBorder="1" applyAlignment="1">
      <alignment horizontal="left"/>
    </xf>
    <xf numFmtId="0" fontId="0" fillId="2" borderId="19" xfId="0" applyFill="1" applyBorder="1"/>
    <xf numFmtId="0" fontId="0" fillId="2" borderId="15" xfId="0" applyFill="1" applyBorder="1"/>
    <xf numFmtId="0" fontId="0" fillId="2" borderId="16" xfId="0" applyFill="1" applyBorder="1"/>
    <xf numFmtId="0" fontId="4" fillId="2" borderId="15" xfId="0" applyFont="1" applyFill="1" applyBorder="1" applyAlignment="1">
      <alignment horizontal="center"/>
    </xf>
    <xf numFmtId="0" fontId="4" fillId="2" borderId="15" xfId="0" quotePrefix="1" applyFont="1" applyFill="1" applyBorder="1" applyAlignment="1">
      <alignment horizontal="center"/>
    </xf>
    <xf numFmtId="0" fontId="2" fillId="2" borderId="16" xfId="0" applyFont="1" applyFill="1" applyBorder="1"/>
    <xf numFmtId="0" fontId="0" fillId="2" borderId="17" xfId="0" applyFill="1" applyBorder="1"/>
    <xf numFmtId="0" fontId="0" fillId="2" borderId="18" xfId="0" applyFill="1" applyBorder="1"/>
    <xf numFmtId="0" fontId="6" fillId="2" borderId="15" xfId="0" applyNumberFormat="1" applyFont="1" applyFill="1" applyBorder="1" applyAlignment="1" applyProtection="1"/>
    <xf numFmtId="0" fontId="6" fillId="2" borderId="16" xfId="0" applyNumberFormat="1" applyFont="1" applyFill="1" applyBorder="1" applyAlignment="1" applyProtection="1"/>
    <xf numFmtId="0" fontId="6" fillId="2" borderId="16" xfId="0" applyNumberFormat="1" applyFont="1" applyFill="1" applyBorder="1" applyAlignment="1" applyProtection="1">
      <alignment wrapText="1"/>
    </xf>
    <xf numFmtId="0" fontId="7" fillId="2" borderId="5" xfId="0" applyFont="1" applyFill="1" applyBorder="1"/>
    <xf numFmtId="0" fontId="11" fillId="0" borderId="14"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2" fillId="2" borderId="0" xfId="0" applyFont="1" applyFill="1"/>
    <xf numFmtId="0" fontId="2" fillId="2" borderId="15" xfId="0" applyFont="1" applyFill="1" applyBorder="1"/>
    <xf numFmtId="0" fontId="4" fillId="2" borderId="0" xfId="0" applyFont="1" applyFill="1" applyAlignment="1">
      <alignment horizontal="center"/>
    </xf>
    <xf numFmtId="0" fontId="4" fillId="2" borderId="0" xfId="0" applyFont="1" applyFill="1" applyBorder="1" applyAlignment="1">
      <alignment horizontal="center"/>
    </xf>
    <xf numFmtId="0" fontId="4" fillId="2" borderId="0" xfId="0" quotePrefix="1" applyFont="1" applyFill="1" applyAlignment="1">
      <alignment horizontal="center"/>
    </xf>
    <xf numFmtId="0" fontId="15" fillId="2" borderId="0" xfId="0" applyFont="1" applyFill="1" applyBorder="1"/>
    <xf numFmtId="0" fontId="15" fillId="2" borderId="0" xfId="0" applyFont="1" applyFill="1" applyBorder="1" applyAlignment="1"/>
    <xf numFmtId="0" fontId="15" fillId="2" borderId="0" xfId="0" applyFont="1" applyFill="1" applyBorder="1" applyAlignment="1">
      <alignment horizontal="left"/>
    </xf>
    <xf numFmtId="164" fontId="15" fillId="5" borderId="1" xfId="1" applyFont="1" applyFill="1" applyBorder="1"/>
    <xf numFmtId="164" fontId="15" fillId="5" borderId="6" xfId="1" applyFont="1" applyFill="1" applyBorder="1"/>
    <xf numFmtId="0" fontId="16" fillId="2" borderId="0" xfId="0" applyFont="1" applyFill="1" applyBorder="1"/>
    <xf numFmtId="164" fontId="15" fillId="2" borderId="0" xfId="1" applyFont="1" applyFill="1" applyBorder="1"/>
    <xf numFmtId="0" fontId="15" fillId="2" borderId="0" xfId="0" applyFont="1" applyFill="1" applyBorder="1" applyAlignment="1">
      <alignment horizontal="center"/>
    </xf>
    <xf numFmtId="164" fontId="15" fillId="2" borderId="0" xfId="1" applyFont="1" applyFill="1" applyBorder="1" applyAlignment="1">
      <alignment horizontal="left"/>
    </xf>
    <xf numFmtId="164" fontId="16" fillId="0" borderId="2" xfId="0" applyNumberFormat="1" applyFont="1" applyFill="1" applyBorder="1" applyAlignment="1">
      <alignment horizontal="left"/>
    </xf>
    <xf numFmtId="0" fontId="16" fillId="2" borderId="0" xfId="0" applyFont="1" applyFill="1" applyBorder="1" applyAlignment="1">
      <alignment horizontal="left"/>
    </xf>
    <xf numFmtId="0" fontId="16" fillId="3" borderId="10" xfId="0" applyFont="1" applyFill="1" applyBorder="1"/>
    <xf numFmtId="0" fontId="16" fillId="3" borderId="11" xfId="0" applyFont="1" applyFill="1" applyBorder="1" applyAlignment="1"/>
    <xf numFmtId="0" fontId="16" fillId="3" borderId="11" xfId="0" applyFont="1" applyFill="1" applyBorder="1"/>
    <xf numFmtId="0" fontId="15" fillId="3" borderId="11" xfId="0" applyFont="1" applyFill="1" applyBorder="1"/>
    <xf numFmtId="0" fontId="15" fillId="0" borderId="0" xfId="0" applyFont="1" applyFill="1" applyBorder="1"/>
    <xf numFmtId="0" fontId="15" fillId="0" borderId="0" xfId="0" applyFont="1" applyBorder="1"/>
    <xf numFmtId="0" fontId="15" fillId="0" borderId="5" xfId="0" applyFont="1" applyBorder="1"/>
    <xf numFmtId="165" fontId="16" fillId="4" borderId="2" xfId="1" applyNumberFormat="1" applyFont="1" applyFill="1" applyBorder="1" applyAlignment="1">
      <alignment horizontal="left"/>
    </xf>
    <xf numFmtId="0" fontId="17" fillId="0" borderId="0" xfId="2" applyFont="1" applyBorder="1"/>
    <xf numFmtId="0" fontId="15" fillId="0" borderId="16" xfId="0" applyFont="1" applyBorder="1" applyAlignment="1">
      <alignment horizontal="left"/>
    </xf>
    <xf numFmtId="0" fontId="15" fillId="0" borderId="15" xfId="0" applyFont="1" applyBorder="1"/>
    <xf numFmtId="0" fontId="15" fillId="0" borderId="17" xfId="0" applyFont="1" applyBorder="1"/>
    <xf numFmtId="0" fontId="17" fillId="0" borderId="5" xfId="2" applyFont="1" applyBorder="1" applyAlignment="1"/>
    <xf numFmtId="0" fontId="15" fillId="2" borderId="0" xfId="0" applyFont="1" applyFill="1"/>
    <xf numFmtId="0" fontId="15" fillId="0" borderId="0" xfId="0" applyFont="1"/>
    <xf numFmtId="164" fontId="15" fillId="0" borderId="20" xfId="1" applyFont="1" applyBorder="1"/>
    <xf numFmtId="0" fontId="15" fillId="5" borderId="2" xfId="0" applyFont="1" applyFill="1" applyBorder="1"/>
    <xf numFmtId="164" fontId="15" fillId="0" borderId="7" xfId="1" applyFont="1" applyBorder="1"/>
    <xf numFmtId="164" fontId="16" fillId="0" borderId="18" xfId="1" applyFont="1" applyBorder="1"/>
    <xf numFmtId="0" fontId="17" fillId="2" borderId="0" xfId="2" applyFont="1" applyFill="1" applyBorder="1" applyAlignment="1"/>
    <xf numFmtId="164" fontId="15" fillId="5" borderId="4" xfId="1" applyFont="1" applyFill="1" applyBorder="1"/>
    <xf numFmtId="164" fontId="15" fillId="2" borderId="0" xfId="0" applyNumberFormat="1" applyFont="1" applyFill="1" applyBorder="1"/>
    <xf numFmtId="164" fontId="16" fillId="0" borderId="2" xfId="0" applyNumberFormat="1" applyFont="1" applyFill="1" applyBorder="1"/>
    <xf numFmtId="0" fontId="15" fillId="2" borderId="0" xfId="0" applyFont="1" applyFill="1" applyAlignment="1"/>
    <xf numFmtId="0" fontId="15" fillId="4" borderId="2" xfId="0" applyFont="1" applyFill="1" applyBorder="1"/>
    <xf numFmtId="165" fontId="16" fillId="4" borderId="2" xfId="1" applyNumberFormat="1" applyFont="1" applyFill="1" applyBorder="1"/>
    <xf numFmtId="0" fontId="15" fillId="0" borderId="16" xfId="0" applyFont="1" applyBorder="1"/>
    <xf numFmtId="0" fontId="15" fillId="3" borderId="12" xfId="0" applyFont="1" applyFill="1" applyBorder="1"/>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0" borderId="13" xfId="0" applyFont="1" applyBorder="1"/>
    <xf numFmtId="0" fontId="20" fillId="0" borderId="14" xfId="0" applyFont="1" applyFill="1" applyBorder="1"/>
    <xf numFmtId="0" fontId="15" fillId="0" borderId="19" xfId="0" applyFont="1" applyFill="1" applyBorder="1"/>
    <xf numFmtId="0" fontId="20" fillId="0" borderId="0" xfId="0" applyFont="1" applyFill="1" applyBorder="1"/>
    <xf numFmtId="0" fontId="15" fillId="0" borderId="16" xfId="0" applyFont="1" applyFill="1" applyBorder="1"/>
    <xf numFmtId="0" fontId="15" fillId="0" borderId="0" xfId="0" applyFont="1" applyBorder="1" applyAlignment="1">
      <alignment horizontal="left" vertical="center" indent="5"/>
    </xf>
    <xf numFmtId="0" fontId="17" fillId="0" borderId="0" xfId="2" applyFont="1" applyBorder="1" applyAlignment="1">
      <alignment horizontal="left" vertical="center" indent="5"/>
    </xf>
    <xf numFmtId="0" fontId="15" fillId="0" borderId="0" xfId="0" applyFont="1" applyBorder="1" applyAlignment="1">
      <alignment horizontal="left"/>
    </xf>
    <xf numFmtId="0" fontId="22" fillId="2" borderId="0" xfId="0" applyNumberFormat="1" applyFont="1" applyFill="1" applyBorder="1" applyAlignment="1" applyProtection="1"/>
    <xf numFmtId="0" fontId="16" fillId="0" borderId="0" xfId="0" applyFont="1"/>
    <xf numFmtId="0" fontId="15" fillId="2" borderId="16" xfId="0" applyFont="1" applyFill="1" applyBorder="1"/>
    <xf numFmtId="164" fontId="15" fillId="0" borderId="9" xfId="1" applyFont="1" applyBorder="1"/>
    <xf numFmtId="164" fontId="15" fillId="5" borderId="3" xfId="1" applyFont="1" applyFill="1" applyBorder="1"/>
    <xf numFmtId="164" fontId="16" fillId="0" borderId="2" xfId="1" applyFont="1" applyBorder="1"/>
    <xf numFmtId="164" fontId="15" fillId="5" borderId="8" xfId="1" applyFont="1" applyFill="1" applyBorder="1"/>
    <xf numFmtId="164" fontId="16" fillId="0" borderId="2" xfId="0" applyNumberFormat="1" applyFont="1" applyBorder="1"/>
    <xf numFmtId="0" fontId="15" fillId="7" borderId="2" xfId="0" applyFont="1" applyFill="1" applyBorder="1"/>
    <xf numFmtId="0" fontId="0" fillId="7" borderId="2" xfId="0" applyFill="1" applyBorder="1"/>
    <xf numFmtId="164" fontId="15" fillId="0" borderId="20" xfId="1" applyFont="1" applyFill="1" applyBorder="1" applyAlignment="1" applyProtection="1"/>
    <xf numFmtId="164" fontId="15" fillId="0" borderId="7" xfId="1" applyFont="1" applyFill="1" applyBorder="1" applyAlignment="1" applyProtection="1"/>
    <xf numFmtId="164" fontId="15" fillId="5" borderId="1" xfId="1" applyFont="1" applyFill="1" applyBorder="1" applyAlignment="1"/>
    <xf numFmtId="0" fontId="24" fillId="0" borderId="0" xfId="0" applyFont="1"/>
    <xf numFmtId="0" fontId="16" fillId="0" borderId="17" xfId="0" applyFont="1" applyBorder="1"/>
    <xf numFmtId="0" fontId="15" fillId="0" borderId="5" xfId="0" applyFont="1" applyBorder="1" applyAlignment="1"/>
    <xf numFmtId="164" fontId="15" fillId="0" borderId="5" xfId="1" applyFont="1" applyBorder="1"/>
    <xf numFmtId="0" fontId="15" fillId="0" borderId="5" xfId="0" applyFont="1" applyBorder="1" applyAlignment="1">
      <alignment horizontal="center"/>
    </xf>
    <xf numFmtId="0" fontId="16" fillId="0" borderId="17" xfId="0" applyFont="1" applyFill="1" applyBorder="1"/>
    <xf numFmtId="0" fontId="15" fillId="0" borderId="5" xfId="0" applyFont="1" applyFill="1" applyBorder="1" applyAlignment="1"/>
    <xf numFmtId="164" fontId="15" fillId="0" borderId="5" xfId="1" applyFont="1" applyFill="1" applyBorder="1" applyAlignment="1"/>
    <xf numFmtId="164" fontId="16" fillId="0" borderId="27" xfId="1" applyFont="1" applyFill="1" applyBorder="1" applyAlignment="1" applyProtection="1"/>
    <xf numFmtId="164" fontId="15" fillId="5" borderId="3" xfId="1" applyFont="1" applyFill="1" applyBorder="1" applyAlignment="1"/>
    <xf numFmtId="164" fontId="16" fillId="0" borderId="27" xfId="0" applyNumberFormat="1" applyFont="1" applyFill="1" applyBorder="1" applyAlignment="1">
      <alignment horizontal="left"/>
    </xf>
    <xf numFmtId="0" fontId="15" fillId="0" borderId="18" xfId="0" applyFont="1" applyBorder="1" applyAlignment="1">
      <alignment horizontal="center"/>
    </xf>
    <xf numFmtId="164" fontId="16" fillId="0" borderId="18" xfId="0" applyNumberFormat="1" applyFont="1" applyBorder="1"/>
    <xf numFmtId="164" fontId="16" fillId="0" borderId="27" xfId="1" applyFont="1" applyBorder="1"/>
    <xf numFmtId="0" fontId="0" fillId="0" borderId="0" xfId="0" applyFill="1" applyBorder="1"/>
    <xf numFmtId="0" fontId="8" fillId="0" borderId="0" xfId="0" applyNumberFormat="1" applyFont="1" applyFill="1" applyBorder="1" applyAlignment="1" applyProtection="1"/>
    <xf numFmtId="0" fontId="15" fillId="0" borderId="0" xfId="0" applyFont="1"/>
    <xf numFmtId="0" fontId="28" fillId="0" borderId="30" xfId="0" applyNumberFormat="1" applyFont="1" applyFill="1" applyBorder="1" applyAlignment="1" applyProtection="1">
      <alignment horizontal="left" indent="1"/>
    </xf>
    <xf numFmtId="0" fontId="28" fillId="0" borderId="31" xfId="0" applyNumberFormat="1" applyFont="1" applyFill="1" applyBorder="1" applyAlignment="1" applyProtection="1">
      <alignment horizontal="left" indent="1"/>
    </xf>
    <xf numFmtId="0" fontId="28" fillId="0" borderId="15" xfId="0" applyNumberFormat="1" applyFont="1" applyFill="1" applyBorder="1" applyAlignment="1" applyProtection="1"/>
    <xf numFmtId="0" fontId="28" fillId="0" borderId="16" xfId="0" applyNumberFormat="1" applyFont="1" applyFill="1" applyBorder="1" applyAlignment="1" applyProtection="1"/>
    <xf numFmtId="0" fontId="27" fillId="0" borderId="15" xfId="0" applyNumberFormat="1" applyFont="1" applyFill="1" applyBorder="1" applyAlignment="1" applyProtection="1"/>
    <xf numFmtId="166" fontId="28" fillId="0" borderId="16" xfId="0" applyNumberFormat="1" applyFont="1" applyFill="1" applyBorder="1" applyAlignment="1" applyProtection="1"/>
    <xf numFmtId="0" fontId="28" fillId="0" borderId="17" xfId="0" applyNumberFormat="1" applyFont="1" applyFill="1" applyBorder="1" applyAlignment="1" applyProtection="1"/>
    <xf numFmtId="164" fontId="28" fillId="5" borderId="9" xfId="1" applyFont="1" applyFill="1" applyBorder="1" applyAlignment="1" applyProtection="1"/>
    <xf numFmtId="164" fontId="15" fillId="0" borderId="16" xfId="1" applyFont="1" applyBorder="1"/>
    <xf numFmtId="164" fontId="27" fillId="7" borderId="2" xfId="1" applyFont="1" applyFill="1" applyBorder="1" applyAlignment="1" applyProtection="1"/>
    <xf numFmtId="0" fontId="9" fillId="2" borderId="13" xfId="0" applyFont="1" applyFill="1" applyBorder="1"/>
    <xf numFmtId="0" fontId="9" fillId="2" borderId="14" xfId="0" applyFont="1" applyFill="1" applyBorder="1"/>
    <xf numFmtId="0" fontId="26" fillId="2" borderId="16" xfId="0" applyFont="1" applyFill="1" applyBorder="1"/>
    <xf numFmtId="0" fontId="15" fillId="2" borderId="5" xfId="0" applyFont="1" applyFill="1" applyBorder="1"/>
    <xf numFmtId="0" fontId="15" fillId="2" borderId="5" xfId="0" applyFont="1" applyFill="1" applyBorder="1" applyAlignment="1"/>
    <xf numFmtId="0" fontId="15" fillId="2" borderId="5" xfId="0" applyFont="1" applyFill="1" applyBorder="1" applyAlignment="1">
      <alignment horizontal="left"/>
    </xf>
    <xf numFmtId="0" fontId="0" fillId="0" borderId="13" xfId="0" applyFill="1" applyBorder="1"/>
    <xf numFmtId="0" fontId="0" fillId="0" borderId="14" xfId="0" applyFill="1" applyBorder="1"/>
    <xf numFmtId="0" fontId="0" fillId="0" borderId="19" xfId="0" applyFill="1" applyBorder="1"/>
    <xf numFmtId="0" fontId="17" fillId="0" borderId="0" xfId="2" applyFont="1" applyFill="1" applyBorder="1" applyAlignment="1">
      <alignment horizontal="left" vertical="top" wrapText="1"/>
    </xf>
    <xf numFmtId="0" fontId="15" fillId="0" borderId="0" xfId="0" applyFont="1" applyFill="1" applyBorder="1" applyAlignment="1"/>
    <xf numFmtId="0" fontId="15" fillId="0" borderId="0" xfId="0" applyFont="1" applyFill="1" applyBorder="1" applyAlignment="1">
      <alignment horizontal="left" vertical="top" wrapText="1"/>
    </xf>
    <xf numFmtId="0" fontId="15" fillId="0" borderId="0" xfId="0" applyFont="1" applyFill="1" applyBorder="1" applyAlignment="1">
      <alignment horizontal="left"/>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24" fillId="0" borderId="0" xfId="2" applyFont="1" applyFill="1" applyBorder="1" applyAlignment="1">
      <alignment horizontal="left" vertical="top" wrapText="1"/>
    </xf>
    <xf numFmtId="0" fontId="17"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5" borderId="2" xfId="0" applyFill="1" applyBorder="1"/>
    <xf numFmtId="0" fontId="29" fillId="0" borderId="15" xfId="0" applyFont="1" applyBorder="1"/>
    <xf numFmtId="0" fontId="30" fillId="0" borderId="0" xfId="0" applyFont="1" applyBorder="1"/>
    <xf numFmtId="0" fontId="30" fillId="0" borderId="16" xfId="0" applyFont="1" applyBorder="1"/>
    <xf numFmtId="0" fontId="33" fillId="0" borderId="0" xfId="2" applyFont="1" applyBorder="1"/>
    <xf numFmtId="0" fontId="30" fillId="0" borderId="5" xfId="0" applyFont="1" applyBorder="1"/>
    <xf numFmtId="0" fontId="30" fillId="0" borderId="18" xfId="0" applyFont="1" applyBorder="1"/>
    <xf numFmtId="0" fontId="30" fillId="2" borderId="0" xfId="0" applyFont="1" applyFill="1" applyBorder="1"/>
    <xf numFmtId="0" fontId="30" fillId="3" borderId="10" xfId="0" applyFont="1" applyFill="1" applyBorder="1"/>
    <xf numFmtId="0" fontId="29" fillId="3" borderId="11" xfId="0" applyFont="1" applyFill="1" applyBorder="1" applyAlignment="1">
      <alignment horizontal="left" vertical="top"/>
    </xf>
    <xf numFmtId="0" fontId="29" fillId="3" borderId="11" xfId="0" applyFont="1" applyFill="1" applyBorder="1" applyAlignment="1">
      <alignment horizontal="left" vertical="top" wrapText="1"/>
    </xf>
    <xf numFmtId="0" fontId="30" fillId="3" borderId="11" xfId="0" applyFont="1" applyFill="1" applyBorder="1"/>
    <xf numFmtId="0" fontId="30" fillId="3" borderId="11" xfId="0" applyFont="1" applyFill="1" applyBorder="1" applyAlignment="1">
      <alignment horizontal="left"/>
    </xf>
    <xf numFmtId="0" fontId="30" fillId="3" borderId="12" xfId="0" applyFont="1" applyFill="1" applyBorder="1"/>
    <xf numFmtId="0" fontId="30" fillId="0" borderId="13" xfId="0" applyFont="1" applyBorder="1"/>
    <xf numFmtId="0" fontId="34" fillId="0" borderId="14" xfId="2" applyFont="1" applyBorder="1" applyAlignment="1">
      <alignment horizontal="left" vertical="top" wrapText="1"/>
    </xf>
    <xf numFmtId="0" fontId="30" fillId="0" borderId="14" xfId="0" applyFont="1" applyBorder="1"/>
    <xf numFmtId="0" fontId="30" fillId="0" borderId="14" xfId="0" applyFont="1" applyBorder="1" applyAlignment="1">
      <alignment horizontal="left"/>
    </xf>
    <xf numFmtId="0" fontId="30" fillId="0" borderId="19" xfId="0" applyFont="1" applyBorder="1"/>
    <xf numFmtId="0" fontId="30" fillId="0" borderId="15" xfId="0" applyFont="1" applyBorder="1"/>
    <xf numFmtId="0" fontId="34" fillId="0" borderId="0" xfId="2" applyFont="1" applyBorder="1" applyAlignment="1">
      <alignment horizontal="left" vertical="top" wrapText="1"/>
    </xf>
    <xf numFmtId="0" fontId="30" fillId="0" borderId="0" xfId="0" applyFont="1" applyBorder="1" applyAlignment="1">
      <alignment horizontal="left"/>
    </xf>
    <xf numFmtId="0" fontId="30" fillId="0" borderId="17" xfId="0" applyFont="1" applyBorder="1"/>
    <xf numFmtId="0" fontId="30" fillId="0" borderId="5" xfId="0" applyFont="1" applyBorder="1" applyAlignment="1">
      <alignment horizontal="left" vertical="top"/>
    </xf>
    <xf numFmtId="0" fontId="34" fillId="0" borderId="5" xfId="2" applyFont="1" applyBorder="1" applyAlignment="1">
      <alignment horizontal="left" vertical="top" wrapText="1"/>
    </xf>
    <xf numFmtId="0" fontId="30" fillId="0" borderId="5" xfId="0" applyFont="1" applyBorder="1" applyAlignment="1">
      <alignment horizontal="left"/>
    </xf>
    <xf numFmtId="0" fontId="30" fillId="2" borderId="0" xfId="0" applyFont="1" applyFill="1" applyBorder="1" applyAlignment="1"/>
    <xf numFmtId="0" fontId="30" fillId="2" borderId="0" xfId="0" applyFont="1" applyFill="1" applyBorder="1" applyAlignment="1">
      <alignment horizontal="left" vertical="top" wrapText="1"/>
    </xf>
    <xf numFmtId="0" fontId="30" fillId="2" borderId="0" xfId="0" applyFont="1" applyFill="1" applyBorder="1" applyAlignment="1">
      <alignment horizontal="left"/>
    </xf>
    <xf numFmtId="0" fontId="29" fillId="3" borderId="11" xfId="0" applyFont="1" applyFill="1" applyBorder="1"/>
    <xf numFmtId="0" fontId="30" fillId="3" borderId="11" xfId="0" applyFont="1" applyFill="1" applyBorder="1" applyAlignment="1"/>
    <xf numFmtId="0" fontId="32" fillId="0" borderId="5" xfId="2" applyFont="1" applyBorder="1"/>
    <xf numFmtId="0" fontId="34" fillId="0" borderId="5" xfId="2" applyFont="1" applyBorder="1" applyAlignment="1"/>
    <xf numFmtId="164" fontId="18" fillId="7" borderId="1" xfId="1" applyFont="1" applyFill="1" applyBorder="1" applyAlignment="1"/>
    <xf numFmtId="0" fontId="0" fillId="0" borderId="15" xfId="0" applyFill="1" applyBorder="1"/>
    <xf numFmtId="0" fontId="6" fillId="2" borderId="17" xfId="0" applyNumberFormat="1" applyFont="1" applyFill="1" applyBorder="1" applyAlignment="1" applyProtection="1"/>
    <xf numFmtId="0" fontId="15" fillId="2" borderId="18" xfId="0" applyFont="1" applyFill="1" applyBorder="1"/>
    <xf numFmtId="0" fontId="24" fillId="0" borderId="0" xfId="2" applyFont="1" applyBorder="1" applyAlignment="1">
      <alignment horizontal="left"/>
    </xf>
    <xf numFmtId="0" fontId="24" fillId="0" borderId="0" xfId="2" applyFont="1" applyBorder="1"/>
    <xf numFmtId="0" fontId="25" fillId="0" borderId="0" xfId="2" applyFont="1" applyBorder="1" applyAlignment="1"/>
    <xf numFmtId="0" fontId="25" fillId="0" borderId="16" xfId="2" applyFont="1" applyBorder="1" applyAlignment="1"/>
    <xf numFmtId="0" fontId="16" fillId="0" borderId="14" xfId="0" applyFont="1" applyBorder="1"/>
    <xf numFmtId="0" fontId="15" fillId="0" borderId="14" xfId="0" applyFont="1" applyBorder="1"/>
    <xf numFmtId="0" fontId="16" fillId="0" borderId="0" xfId="0" applyFont="1" applyBorder="1"/>
    <xf numFmtId="165" fontId="30" fillId="0" borderId="0" xfId="1" applyNumberFormat="1" applyFont="1" applyBorder="1"/>
    <xf numFmtId="165" fontId="30" fillId="0" borderId="0" xfId="0" applyNumberFormat="1" applyFont="1" applyBorder="1"/>
    <xf numFmtId="0" fontId="34" fillId="0" borderId="0" xfId="2" applyFont="1" applyBorder="1"/>
    <xf numFmtId="0" fontId="29" fillId="0" borderId="0" xfId="0" applyFont="1" applyBorder="1"/>
    <xf numFmtId="0" fontId="16" fillId="3" borderId="13" xfId="0" applyFont="1" applyFill="1" applyBorder="1"/>
    <xf numFmtId="0" fontId="15" fillId="3" borderId="14" xfId="0" applyFont="1" applyFill="1" applyBorder="1"/>
    <xf numFmtId="165" fontId="23" fillId="4" borderId="6" xfId="4" applyNumberFormat="1" applyFont="1" applyFill="1" applyBorder="1" applyAlignment="1">
      <alignment horizontal="left"/>
    </xf>
    <xf numFmtId="0" fontId="15" fillId="0" borderId="0" xfId="0" applyFont="1" applyBorder="1" applyAlignment="1">
      <alignment horizontal="left" vertical="top" wrapText="1"/>
    </xf>
    <xf numFmtId="164" fontId="18" fillId="7" borderId="1" xfId="1" applyFont="1" applyFill="1" applyBorder="1"/>
    <xf numFmtId="0" fontId="18" fillId="0" borderId="1" xfId="0" applyFont="1" applyBorder="1" applyAlignment="1">
      <alignment horizontal="center"/>
    </xf>
    <xf numFmtId="164" fontId="15" fillId="5" borderId="7" xfId="1" applyFont="1" applyFill="1" applyBorder="1"/>
    <xf numFmtId="164" fontId="15" fillId="5" borderId="40" xfId="1" applyFont="1" applyFill="1" applyBorder="1"/>
    <xf numFmtId="164" fontId="15" fillId="5" borderId="9" xfId="1" applyFont="1" applyFill="1" applyBorder="1"/>
    <xf numFmtId="0" fontId="16" fillId="0" borderId="10" xfId="0" applyFont="1" applyBorder="1"/>
    <xf numFmtId="0" fontId="17" fillId="0" borderId="11" xfId="2" applyFont="1" applyBorder="1" applyAlignment="1"/>
    <xf numFmtId="164" fontId="15" fillId="0" borderId="11" xfId="1" applyFont="1" applyBorder="1"/>
    <xf numFmtId="0" fontId="15" fillId="0" borderId="12" xfId="0" applyFont="1" applyBorder="1" applyAlignment="1">
      <alignment horizontal="center"/>
    </xf>
    <xf numFmtId="164" fontId="16" fillId="0" borderId="12" xfId="1" applyFont="1" applyBorder="1"/>
    <xf numFmtId="0" fontId="15" fillId="0" borderId="11" xfId="0" applyFont="1" applyBorder="1" applyAlignment="1"/>
    <xf numFmtId="164" fontId="15" fillId="0" borderId="11" xfId="1" applyFont="1" applyFill="1" applyBorder="1"/>
    <xf numFmtId="0" fontId="17" fillId="0" borderId="13" xfId="2" applyFont="1" applyFill="1" applyBorder="1"/>
    <xf numFmtId="0" fontId="17" fillId="0" borderId="17" xfId="2" applyFont="1" applyFill="1" applyBorder="1"/>
    <xf numFmtId="0" fontId="15" fillId="0" borderId="19" xfId="0" applyFont="1" applyFill="1" applyBorder="1"/>
    <xf numFmtId="0" fontId="15" fillId="0" borderId="18" xfId="0" applyFont="1" applyFill="1" applyBorder="1"/>
    <xf numFmtId="0" fontId="17" fillId="0" borderId="16" xfId="2" applyFont="1" applyBorder="1"/>
    <xf numFmtId="0" fontId="16" fillId="0" borderId="13" xfId="0" applyFont="1" applyBorder="1"/>
    <xf numFmtId="0" fontId="16" fillId="0" borderId="19" xfId="0" applyFont="1" applyBorder="1"/>
    <xf numFmtId="0" fontId="17" fillId="0" borderId="15" xfId="2" applyFont="1" applyBorder="1"/>
    <xf numFmtId="0" fontId="16" fillId="0" borderId="15" xfId="0" applyFont="1" applyBorder="1"/>
    <xf numFmtId="0" fontId="16" fillId="0" borderId="16" xfId="0" applyFont="1" applyBorder="1"/>
    <xf numFmtId="0" fontId="25" fillId="0" borderId="15" xfId="2" applyNumberFormat="1" applyFont="1" applyFill="1" applyBorder="1" applyAlignment="1" applyProtection="1"/>
    <xf numFmtId="0" fontId="25" fillId="0" borderId="15" xfId="2" applyFont="1" applyBorder="1" applyAlignment="1">
      <alignment horizontal="left"/>
    </xf>
    <xf numFmtId="0" fontId="25" fillId="0" borderId="15" xfId="2" applyFont="1" applyBorder="1"/>
    <xf numFmtId="0" fontId="14" fillId="2" borderId="0" xfId="0" applyFont="1" applyFill="1" applyBorder="1" applyAlignment="1">
      <alignment horizontal="center"/>
    </xf>
    <xf numFmtId="0" fontId="15" fillId="0" borderId="18" xfId="0" applyFont="1" applyBorder="1"/>
    <xf numFmtId="0" fontId="22" fillId="2" borderId="5" xfId="0" applyNumberFormat="1" applyFont="1" applyFill="1" applyBorder="1" applyAlignment="1" applyProtection="1"/>
    <xf numFmtId="0" fontId="6" fillId="2" borderId="5" xfId="0" applyNumberFormat="1" applyFont="1" applyFill="1" applyBorder="1" applyAlignment="1" applyProtection="1"/>
    <xf numFmtId="0" fontId="6" fillId="2" borderId="18" xfId="0" applyNumberFormat="1" applyFont="1" applyFill="1" applyBorder="1" applyAlignment="1" applyProtection="1"/>
    <xf numFmtId="0" fontId="28" fillId="0" borderId="42" xfId="0" applyNumberFormat="1" applyFont="1" applyFill="1" applyBorder="1" applyAlignment="1" applyProtection="1">
      <alignment horizontal="left" indent="1"/>
    </xf>
    <xf numFmtId="0" fontId="27" fillId="0" borderId="10" xfId="0" applyNumberFormat="1" applyFont="1" applyFill="1" applyBorder="1" applyAlignment="1" applyProtection="1"/>
    <xf numFmtId="164" fontId="27" fillId="0" borderId="2" xfId="1" applyFont="1" applyFill="1" applyBorder="1" applyAlignment="1" applyProtection="1"/>
    <xf numFmtId="164" fontId="28" fillId="0" borderId="1" xfId="1" applyFont="1" applyFill="1" applyBorder="1" applyAlignment="1" applyProtection="1"/>
    <xf numFmtId="164" fontId="28" fillId="0" borderId="6" xfId="1" applyFont="1" applyFill="1" applyBorder="1" applyAlignment="1" applyProtection="1"/>
    <xf numFmtId="0" fontId="28" fillId="0" borderId="43" xfId="0" applyNumberFormat="1" applyFont="1" applyFill="1" applyBorder="1" applyAlignment="1" applyProtection="1">
      <alignment horizontal="left" indent="1"/>
    </xf>
    <xf numFmtId="0" fontId="15" fillId="0" borderId="0" xfId="0" applyFont="1" applyBorder="1"/>
    <xf numFmtId="0" fontId="14" fillId="2" borderId="44" xfId="0" applyFont="1" applyFill="1" applyBorder="1" applyAlignment="1">
      <alignment horizontal="center"/>
    </xf>
    <xf numFmtId="0" fontId="14" fillId="2" borderId="45" xfId="0" applyFont="1" applyFill="1" applyBorder="1" applyAlignment="1">
      <alignment horizontal="center"/>
    </xf>
    <xf numFmtId="0" fontId="14" fillId="2" borderId="46" xfId="0" applyFont="1" applyFill="1" applyBorder="1" applyAlignment="1">
      <alignment horizontal="center"/>
    </xf>
    <xf numFmtId="0" fontId="16" fillId="0" borderId="4" xfId="0" applyFont="1" applyBorder="1"/>
    <xf numFmtId="0" fontId="16" fillId="0" borderId="4" xfId="0" applyFont="1" applyBorder="1" applyAlignment="1">
      <alignment horizontal="center"/>
    </xf>
    <xf numFmtId="0" fontId="16" fillId="0" borderId="1" xfId="0" applyFont="1" applyBorder="1"/>
    <xf numFmtId="49" fontId="15" fillId="0" borderId="1" xfId="0" applyNumberFormat="1" applyFont="1" applyBorder="1" applyAlignment="1">
      <alignment horizontal="center"/>
    </xf>
    <xf numFmtId="0" fontId="16" fillId="0" borderId="1" xfId="0" applyFont="1" applyFill="1" applyBorder="1"/>
    <xf numFmtId="0" fontId="16" fillId="2" borderId="5" xfId="0" applyFont="1" applyFill="1" applyBorder="1"/>
    <xf numFmtId="0" fontId="15" fillId="2" borderId="5" xfId="0" applyFont="1" applyFill="1" applyBorder="1" applyAlignment="1">
      <alignment horizontal="center"/>
    </xf>
    <xf numFmtId="0" fontId="0" fillId="0" borderId="17" xfId="0" applyFill="1" applyBorder="1"/>
    <xf numFmtId="0" fontId="16" fillId="0" borderId="0" xfId="0" applyFont="1" applyFill="1" applyBorder="1"/>
    <xf numFmtId="0" fontId="15" fillId="0" borderId="0" xfId="0" applyFont="1" applyFill="1" applyBorder="1" applyAlignment="1">
      <alignment horizontal="center"/>
    </xf>
    <xf numFmtId="0" fontId="15" fillId="2" borderId="14" xfId="0" applyFont="1" applyFill="1" applyBorder="1"/>
    <xf numFmtId="0" fontId="16" fillId="0" borderId="4" xfId="0" applyFont="1" applyFill="1" applyBorder="1"/>
    <xf numFmtId="0" fontId="0" fillId="2" borderId="5" xfId="0" applyFill="1" applyBorder="1"/>
    <xf numFmtId="0" fontId="15" fillId="2" borderId="14" xfId="0" applyFont="1" applyFill="1" applyBorder="1" applyAlignment="1"/>
    <xf numFmtId="0" fontId="26" fillId="2" borderId="14" xfId="0" applyFont="1" applyFill="1" applyBorder="1"/>
    <xf numFmtId="0" fontId="26" fillId="2" borderId="15" xfId="0" applyFont="1" applyFill="1" applyBorder="1"/>
    <xf numFmtId="0" fontId="25" fillId="2" borderId="16" xfId="2" applyFont="1" applyFill="1" applyBorder="1" applyAlignment="1"/>
    <xf numFmtId="0" fontId="26" fillId="2" borderId="17" xfId="0" applyFont="1" applyFill="1" applyBorder="1"/>
    <xf numFmtId="0" fontId="15" fillId="0" borderId="0" xfId="0" applyFont="1" applyFill="1" applyBorder="1" applyAlignment="1">
      <alignment horizontal="left" vertical="top" wrapText="1"/>
    </xf>
    <xf numFmtId="0" fontId="15" fillId="0" borderId="0" xfId="0" applyFont="1" applyBorder="1"/>
    <xf numFmtId="164" fontId="15" fillId="0" borderId="1" xfId="1" applyFont="1" applyBorder="1"/>
    <xf numFmtId="0" fontId="28" fillId="0" borderId="47" xfId="0" applyNumberFormat="1" applyFont="1" applyFill="1" applyBorder="1" applyAlignment="1" applyProtection="1">
      <alignment horizontal="left" indent="1"/>
    </xf>
    <xf numFmtId="0" fontId="18" fillId="0" borderId="1" xfId="0" applyFont="1" applyFill="1" applyBorder="1" applyAlignment="1">
      <alignment horizontal="center"/>
    </xf>
    <xf numFmtId="0" fontId="15" fillId="0" borderId="0" xfId="0" applyFont="1" applyBorder="1" applyAlignment="1">
      <alignment horizontal="left" vertical="top" wrapText="1"/>
    </xf>
    <xf numFmtId="0" fontId="15" fillId="0" borderId="0" xfId="0" applyFont="1"/>
    <xf numFmtId="0" fontId="15" fillId="0" borderId="0" xfId="0" applyFont="1" applyBorder="1"/>
    <xf numFmtId="0" fontId="16" fillId="3" borderId="14" xfId="0" applyFont="1" applyFill="1" applyBorder="1" applyAlignment="1">
      <alignment horizontal="right"/>
    </xf>
    <xf numFmtId="0" fontId="16" fillId="3" borderId="25" xfId="0" applyFont="1" applyFill="1" applyBorder="1" applyAlignment="1">
      <alignment horizontal="left"/>
    </xf>
    <xf numFmtId="0" fontId="16" fillId="3" borderId="26" xfId="0" applyFont="1" applyFill="1" applyBorder="1" applyAlignment="1">
      <alignment horizontal="left"/>
    </xf>
    <xf numFmtId="165" fontId="23" fillId="8" borderId="6" xfId="4" applyNumberFormat="1" applyFont="1" applyFill="1" applyBorder="1" applyAlignment="1">
      <alignment horizontal="left"/>
    </xf>
    <xf numFmtId="0" fontId="16" fillId="3" borderId="23" xfId="0" applyFont="1" applyFill="1" applyBorder="1" applyAlignment="1">
      <alignment horizontal="right"/>
    </xf>
    <xf numFmtId="0" fontId="16" fillId="3" borderId="38" xfId="0" applyFont="1" applyFill="1" applyBorder="1" applyAlignment="1">
      <alignment horizontal="left"/>
    </xf>
    <xf numFmtId="0" fontId="16" fillId="3" borderId="39" xfId="0" applyFont="1" applyFill="1" applyBorder="1" applyAlignment="1">
      <alignment horizontal="right"/>
    </xf>
    <xf numFmtId="165" fontId="23" fillId="0" borderId="6" xfId="4" applyNumberFormat="1" applyFont="1" applyFill="1" applyBorder="1" applyAlignment="1">
      <alignment horizontal="left"/>
    </xf>
    <xf numFmtId="165" fontId="16" fillId="0" borderId="16" xfId="1" applyNumberFormat="1" applyFont="1" applyFill="1" applyBorder="1" applyAlignment="1">
      <alignment horizontal="left"/>
    </xf>
    <xf numFmtId="0" fontId="16" fillId="3" borderId="37" xfId="0" applyFont="1" applyFill="1" applyBorder="1" applyAlignment="1">
      <alignment horizontal="left"/>
    </xf>
    <xf numFmtId="165" fontId="23" fillId="0" borderId="0" xfId="4" applyNumberFormat="1" applyFont="1" applyFill="1" applyBorder="1" applyAlignment="1">
      <alignment horizontal="left"/>
    </xf>
    <xf numFmtId="165" fontId="15" fillId="0" borderId="0" xfId="0" applyNumberFormat="1" applyFont="1" applyFill="1" applyBorder="1" applyAlignment="1">
      <alignment horizontal="left"/>
    </xf>
    <xf numFmtId="165" fontId="23" fillId="4" borderId="1" xfId="4" applyNumberFormat="1" applyFont="1" applyFill="1" applyBorder="1" applyAlignment="1">
      <alignment horizontal="left"/>
    </xf>
    <xf numFmtId="165" fontId="23" fillId="4" borderId="23" xfId="4" applyNumberFormat="1" applyFont="1" applyFill="1" applyBorder="1" applyAlignment="1">
      <alignment horizontal="left"/>
    </xf>
    <xf numFmtId="0" fontId="3" fillId="3" borderId="38" xfId="2" applyFill="1" applyBorder="1" applyAlignment="1">
      <alignment horizontal="left"/>
    </xf>
    <xf numFmtId="0" fontId="17" fillId="0" borderId="25" xfId="2" applyFont="1" applyFill="1" applyBorder="1" applyAlignment="1">
      <alignment horizontal="left"/>
    </xf>
    <xf numFmtId="0" fontId="16" fillId="0" borderId="26" xfId="0" applyFont="1" applyFill="1" applyBorder="1" applyAlignment="1">
      <alignment horizontal="left"/>
    </xf>
    <xf numFmtId="0" fontId="16" fillId="0" borderId="23" xfId="0" applyFont="1" applyFill="1" applyBorder="1" applyAlignment="1">
      <alignment horizontal="right"/>
    </xf>
    <xf numFmtId="0" fontId="17" fillId="0" borderId="25" xfId="2" applyFont="1" applyFill="1" applyBorder="1" applyAlignment="1"/>
    <xf numFmtId="0" fontId="18" fillId="0" borderId="26" xfId="2" applyFont="1" applyFill="1" applyBorder="1" applyAlignment="1"/>
    <xf numFmtId="0" fontId="17" fillId="0" borderId="26" xfId="2" applyFont="1" applyFill="1" applyBorder="1" applyAlignment="1"/>
    <xf numFmtId="0" fontId="15" fillId="0" borderId="23" xfId="0" applyFont="1" applyFill="1" applyBorder="1"/>
    <xf numFmtId="0" fontId="17" fillId="0" borderId="25" xfId="2" applyFont="1" applyFill="1" applyBorder="1"/>
    <xf numFmtId="0" fontId="15" fillId="0" borderId="26" xfId="0" applyFont="1" applyFill="1" applyBorder="1"/>
    <xf numFmtId="0" fontId="17" fillId="0" borderId="26" xfId="2" applyFont="1" applyBorder="1"/>
    <xf numFmtId="0" fontId="15" fillId="0" borderId="26" xfId="0" applyFont="1" applyBorder="1"/>
    <xf numFmtId="0" fontId="15" fillId="0" borderId="23" xfId="0" applyFont="1" applyBorder="1"/>
    <xf numFmtId="0" fontId="16" fillId="0" borderId="26" xfId="0" applyFont="1" applyFill="1" applyBorder="1" applyAlignment="1">
      <alignment horizontal="right"/>
    </xf>
    <xf numFmtId="165" fontId="23" fillId="0" borderId="46" xfId="4" applyNumberFormat="1" applyFont="1" applyFill="1" applyBorder="1" applyAlignment="1">
      <alignment horizontal="left"/>
    </xf>
    <xf numFmtId="165" fontId="15" fillId="0" borderId="46" xfId="0" applyNumberFormat="1" applyFont="1" applyFill="1" applyBorder="1" applyAlignment="1">
      <alignment horizontal="left"/>
    </xf>
    <xf numFmtId="165" fontId="16" fillId="0" borderId="2" xfId="0" applyNumberFormat="1" applyFont="1" applyFill="1" applyBorder="1"/>
    <xf numFmtId="165" fontId="16" fillId="0" borderId="16" xfId="1" applyNumberFormat="1" applyFont="1" applyFill="1" applyBorder="1"/>
    <xf numFmtId="0" fontId="16" fillId="3" borderId="48" xfId="0" applyFont="1" applyFill="1" applyBorder="1" applyAlignment="1">
      <alignment horizontal="left"/>
    </xf>
    <xf numFmtId="0" fontId="16" fillId="3" borderId="38" xfId="0" applyFont="1" applyFill="1" applyBorder="1" applyAlignment="1">
      <alignment horizontal="right"/>
    </xf>
    <xf numFmtId="0" fontId="16" fillId="3" borderId="26" xfId="0" applyFont="1" applyFill="1" applyBorder="1" applyAlignment="1">
      <alignment horizontal="right"/>
    </xf>
    <xf numFmtId="165" fontId="16" fillId="4" borderId="1" xfId="0" applyNumberFormat="1" applyFont="1" applyFill="1" applyBorder="1"/>
    <xf numFmtId="165" fontId="15" fillId="0" borderId="4" xfId="0" applyNumberFormat="1" applyFont="1" applyFill="1" applyBorder="1" applyAlignment="1">
      <alignment horizontal="left"/>
    </xf>
    <xf numFmtId="165" fontId="16" fillId="0" borderId="1" xfId="0" applyNumberFormat="1" applyFont="1" applyFill="1" applyBorder="1"/>
    <xf numFmtId="165" fontId="16" fillId="0" borderId="49" xfId="0" applyNumberFormat="1" applyFont="1" applyFill="1" applyBorder="1"/>
    <xf numFmtId="0" fontId="10" fillId="3" borderId="11" xfId="0" applyFont="1" applyFill="1" applyBorder="1"/>
    <xf numFmtId="0" fontId="10" fillId="3" borderId="12" xfId="0" applyFont="1" applyFill="1" applyBorder="1"/>
    <xf numFmtId="0" fontId="10" fillId="0" borderId="16" xfId="0" applyFont="1" applyBorder="1"/>
    <xf numFmtId="0" fontId="10" fillId="0" borderId="5" xfId="0" applyFont="1" applyBorder="1"/>
    <xf numFmtId="0" fontId="10" fillId="0" borderId="18" xfId="0" applyFont="1" applyBorder="1"/>
    <xf numFmtId="0" fontId="11" fillId="3" borderId="11" xfId="0" applyFont="1" applyFill="1" applyBorder="1"/>
    <xf numFmtId="0" fontId="10" fillId="3" borderId="11" xfId="0" applyFont="1" applyFill="1" applyBorder="1" applyAlignment="1"/>
    <xf numFmtId="0" fontId="37" fillId="0" borderId="5" xfId="2" applyFont="1" applyBorder="1"/>
    <xf numFmtId="0" fontId="38" fillId="0" borderId="5" xfId="2" applyFont="1" applyBorder="1" applyAlignment="1"/>
    <xf numFmtId="0" fontId="30" fillId="0" borderId="1" xfId="0" applyFont="1" applyBorder="1"/>
    <xf numFmtId="0" fontId="30" fillId="0" borderId="1" xfId="0" quotePrefix="1" applyFont="1" applyBorder="1"/>
    <xf numFmtId="0" fontId="29" fillId="0" borderId="0" xfId="0" applyFont="1" applyFill="1" applyBorder="1"/>
    <xf numFmtId="0" fontId="30" fillId="0" borderId="1" xfId="0" applyFont="1" applyBorder="1" applyAlignment="1">
      <alignment vertical="top"/>
    </xf>
    <xf numFmtId="0" fontId="5" fillId="0" borderId="26" xfId="0" applyFont="1" applyBorder="1" applyAlignment="1"/>
    <xf numFmtId="0" fontId="38" fillId="0" borderId="26" xfId="2" applyFont="1" applyBorder="1" applyAlignment="1">
      <alignment horizontal="left" vertical="top" wrapText="1"/>
    </xf>
    <xf numFmtId="0" fontId="10" fillId="0" borderId="23" xfId="0" applyFont="1" applyBorder="1"/>
    <xf numFmtId="0" fontId="10" fillId="0" borderId="25" xfId="0" applyFont="1" applyBorder="1" applyAlignment="1">
      <alignment horizontal="left" vertical="top"/>
    </xf>
    <xf numFmtId="0" fontId="11" fillId="3" borderId="25" xfId="0" applyFont="1" applyFill="1" applyBorder="1" applyAlignment="1">
      <alignment horizontal="left" vertical="top"/>
    </xf>
    <xf numFmtId="0" fontId="5" fillId="3" borderId="26" xfId="0" applyFont="1" applyFill="1" applyBorder="1" applyAlignment="1"/>
    <xf numFmtId="0" fontId="11" fillId="3" borderId="26" xfId="0" applyFont="1" applyFill="1" applyBorder="1" applyAlignment="1">
      <alignment horizontal="left" vertical="top" wrapText="1"/>
    </xf>
    <xf numFmtId="0" fontId="10" fillId="3" borderId="23" xfId="0" applyFont="1" applyFill="1" applyBorder="1"/>
    <xf numFmtId="0" fontId="5" fillId="0" borderId="33" xfId="0" applyFont="1" applyBorder="1" applyAlignment="1"/>
    <xf numFmtId="0" fontId="38" fillId="0" borderId="33" xfId="2" applyFont="1" applyBorder="1" applyAlignment="1">
      <alignment horizontal="left" vertical="top" wrapText="1"/>
    </xf>
    <xf numFmtId="0" fontId="10" fillId="0" borderId="34" xfId="0" applyFont="1" applyBorder="1"/>
    <xf numFmtId="0" fontId="10" fillId="3" borderId="26" xfId="0" applyFont="1" applyFill="1" applyBorder="1"/>
    <xf numFmtId="0" fontId="17" fillId="0" borderId="33" xfId="2" applyFont="1" applyBorder="1" applyAlignment="1">
      <alignment horizontal="center"/>
    </xf>
    <xf numFmtId="0" fontId="17" fillId="0" borderId="34" xfId="2" applyFont="1" applyBorder="1" applyAlignment="1">
      <alignment horizontal="center"/>
    </xf>
    <xf numFmtId="0" fontId="17" fillId="0" borderId="25" xfId="2" applyFont="1" applyBorder="1" applyAlignment="1">
      <alignment horizontal="center"/>
    </xf>
    <xf numFmtId="0" fontId="17" fillId="0" borderId="26" xfId="2" applyFont="1" applyBorder="1" applyAlignment="1">
      <alignment horizontal="center"/>
    </xf>
    <xf numFmtId="0" fontId="17" fillId="0" borderId="23" xfId="2" applyFont="1" applyBorder="1" applyAlignment="1">
      <alignment horizontal="center"/>
    </xf>
    <xf numFmtId="0" fontId="16" fillId="0" borderId="30" xfId="0" applyFont="1" applyBorder="1"/>
    <xf numFmtId="0" fontId="16" fillId="0" borderId="8" xfId="0" applyFont="1" applyBorder="1" applyAlignment="1">
      <alignment horizontal="center"/>
    </xf>
    <xf numFmtId="0" fontId="16" fillId="0" borderId="9" xfId="0" applyFont="1" applyBorder="1" applyAlignment="1">
      <alignment horizontal="center"/>
    </xf>
    <xf numFmtId="0" fontId="16" fillId="0" borderId="31" xfId="0" applyFont="1" applyBorder="1"/>
    <xf numFmtId="0" fontId="16" fillId="0" borderId="50" xfId="0" applyFont="1" applyFill="1" applyBorder="1"/>
    <xf numFmtId="49" fontId="15" fillId="0" borderId="1" xfId="0" applyNumberFormat="1" applyFont="1" applyBorder="1" applyAlignment="1">
      <alignment horizontal="center"/>
    </xf>
    <xf numFmtId="49" fontId="15" fillId="0" borderId="7" xfId="0" applyNumberFormat="1" applyFont="1" applyBorder="1" applyAlignment="1">
      <alignment horizontal="center"/>
    </xf>
    <xf numFmtId="0" fontId="17" fillId="0" borderId="32" xfId="2" applyFont="1" applyBorder="1" applyAlignment="1">
      <alignment horizontal="left" vertical="top" wrapText="1"/>
    </xf>
    <xf numFmtId="0" fontId="17" fillId="0" borderId="25" xfId="2" applyFont="1" applyBorder="1" applyAlignment="1">
      <alignment horizontal="left" vertical="top" wrapText="1"/>
    </xf>
    <xf numFmtId="0" fontId="0" fillId="0" borderId="16" xfId="0" applyFill="1" applyBorder="1"/>
    <xf numFmtId="0" fontId="30" fillId="0" borderId="1" xfId="0" applyNumberFormat="1" applyFont="1" applyBorder="1" applyAlignment="1"/>
    <xf numFmtId="0" fontId="17" fillId="0" borderId="32" xfId="2" applyFont="1" applyBorder="1" applyAlignment="1">
      <alignment horizontal="center"/>
    </xf>
    <xf numFmtId="0" fontId="17" fillId="0" borderId="0" xfId="2" applyFont="1" applyAlignment="1">
      <alignment horizontal="center"/>
    </xf>
    <xf numFmtId="0" fontId="0" fillId="0" borderId="37" xfId="0" applyFill="1" applyBorder="1"/>
    <xf numFmtId="0" fontId="0" fillId="0" borderId="38" xfId="0" applyFill="1" applyBorder="1"/>
    <xf numFmtId="0" fontId="0" fillId="0" borderId="39" xfId="0" applyFill="1" applyBorder="1"/>
    <xf numFmtId="0" fontId="29" fillId="0" borderId="46" xfId="0" applyFont="1" applyBorder="1"/>
    <xf numFmtId="0" fontId="30" fillId="0" borderId="44" xfId="0" applyFont="1" applyBorder="1"/>
    <xf numFmtId="0" fontId="34" fillId="0" borderId="44" xfId="2" applyFont="1" applyBorder="1"/>
    <xf numFmtId="0" fontId="29" fillId="0" borderId="32" xfId="0" applyFont="1" applyBorder="1"/>
    <xf numFmtId="0" fontId="30" fillId="0" borderId="33" xfId="0" applyFont="1" applyBorder="1"/>
    <xf numFmtId="0" fontId="30" fillId="0" borderId="34" xfId="0" applyFont="1" applyBorder="1"/>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9"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8" xfId="0" applyFont="1" applyFill="1" applyBorder="1" applyAlignment="1">
      <alignment horizontal="center" vertical="center"/>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166" fontId="28" fillId="0" borderId="16" xfId="0" applyNumberFormat="1" applyFont="1" applyFill="1" applyBorder="1" applyAlignment="1" applyProtection="1">
      <alignment vertical="top" wrapText="1"/>
    </xf>
    <xf numFmtId="166" fontId="28" fillId="0" borderId="18" xfId="0" applyNumberFormat="1" applyFont="1" applyFill="1" applyBorder="1" applyAlignment="1" applyProtection="1">
      <alignment vertical="top" wrapText="1"/>
    </xf>
    <xf numFmtId="0" fontId="27" fillId="3" borderId="10" xfId="0" applyNumberFormat="1" applyFont="1" applyFill="1" applyBorder="1" applyAlignment="1" applyProtection="1">
      <alignment horizontal="center" vertical="center"/>
    </xf>
    <xf numFmtId="0" fontId="27" fillId="3" borderId="12" xfId="0" applyNumberFormat="1" applyFont="1" applyFill="1" applyBorder="1" applyAlignment="1" applyProtection="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6" fillId="3" borderId="35" xfId="0" applyFont="1" applyFill="1" applyBorder="1" applyAlignment="1">
      <alignment horizontal="center"/>
    </xf>
    <xf numFmtId="0" fontId="16" fillId="3" borderId="36" xfId="0" applyFont="1" applyFill="1" applyBorder="1" applyAlignment="1">
      <alignment horizontal="center"/>
    </xf>
    <xf numFmtId="0" fontId="16" fillId="3" borderId="21" xfId="0"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17" fillId="0" borderId="4" xfId="2" applyFont="1" applyBorder="1"/>
    <xf numFmtId="0" fontId="15" fillId="0" borderId="1" xfId="0" applyFont="1" applyBorder="1"/>
    <xf numFmtId="0" fontId="18" fillId="0" borderId="1" xfId="0" applyFont="1" applyBorder="1"/>
    <xf numFmtId="0" fontId="16" fillId="3" borderId="25" xfId="0" applyFont="1" applyFill="1" applyBorder="1" applyAlignment="1">
      <alignment horizontal="left"/>
    </xf>
    <xf numFmtId="0" fontId="16" fillId="3" borderId="26" xfId="0" applyFont="1" applyFill="1" applyBorder="1" applyAlignment="1">
      <alignment horizontal="left"/>
    </xf>
    <xf numFmtId="0" fontId="16" fillId="3" borderId="23" xfId="0" applyFont="1" applyFill="1" applyBorder="1" applyAlignment="1">
      <alignment horizontal="left"/>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8" fillId="0" borderId="28" xfId="0" applyFont="1" applyFill="1" applyBorder="1"/>
    <xf numFmtId="0" fontId="18" fillId="0" borderId="29" xfId="0" applyFont="1" applyFill="1" applyBorder="1"/>
    <xf numFmtId="0" fontId="18" fillId="0" borderId="24" xfId="0" applyFont="1" applyFill="1" applyBorder="1"/>
    <xf numFmtId="0" fontId="16" fillId="3" borderId="1" xfId="0" applyFont="1" applyFill="1" applyBorder="1" applyAlignment="1">
      <alignment horizontal="center"/>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7" fillId="0" borderId="25" xfId="2" applyFont="1" applyBorder="1" applyAlignment="1"/>
    <xf numFmtId="0" fontId="17" fillId="0" borderId="26" xfId="2" applyFont="1" applyBorder="1" applyAlignment="1"/>
    <xf numFmtId="0" fontId="17" fillId="0" borderId="23" xfId="2" applyFont="1" applyBorder="1" applyAlignment="1"/>
    <xf numFmtId="0" fontId="15" fillId="0" borderId="0" xfId="0" applyFont="1"/>
    <xf numFmtId="0" fontId="18" fillId="0" borderId="28" xfId="0" applyFont="1" applyBorder="1"/>
    <xf numFmtId="0" fontId="18" fillId="0" borderId="29" xfId="0" applyFont="1" applyBorder="1"/>
    <xf numFmtId="0" fontId="18" fillId="0" borderId="24" xfId="0" applyFont="1" applyBorder="1"/>
    <xf numFmtId="0" fontId="18" fillId="0" borderId="6" xfId="0" applyFont="1" applyBorder="1"/>
    <xf numFmtId="0" fontId="15" fillId="0" borderId="0" xfId="0" applyFont="1" applyBorder="1"/>
    <xf numFmtId="0" fontId="18" fillId="0" borderId="41" xfId="0" applyFont="1" applyBorder="1"/>
    <xf numFmtId="0" fontId="18" fillId="0" borderId="38" xfId="0" applyFont="1" applyBorder="1"/>
    <xf numFmtId="0" fontId="18" fillId="0" borderId="39" xfId="0" applyFont="1" applyBorder="1"/>
    <xf numFmtId="0" fontId="18" fillId="0" borderId="25" xfId="2" applyFont="1" applyBorder="1" applyAlignment="1"/>
    <xf numFmtId="0" fontId="18" fillId="0" borderId="26" xfId="2" applyFont="1" applyBorder="1" applyAlignment="1"/>
    <xf numFmtId="0" fontId="18" fillId="0" borderId="23" xfId="2" applyFont="1" applyBorder="1" applyAlignment="1"/>
    <xf numFmtId="0" fontId="14" fillId="3" borderId="1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7" fillId="0" borderId="0" xfId="2" applyFont="1" applyBorder="1" applyAlignment="1">
      <alignment horizontal="center" vertical="center"/>
    </xf>
    <xf numFmtId="0" fontId="15" fillId="0" borderId="0" xfId="0" applyFont="1" applyAlignment="1">
      <alignment horizontal="left" vertical="top" wrapText="1"/>
    </xf>
    <xf numFmtId="0" fontId="19" fillId="0" borderId="0" xfId="2" applyFont="1" applyBorder="1" applyAlignment="1">
      <alignment horizontal="left" vertical="center" indent="5"/>
    </xf>
    <xf numFmtId="0" fontId="17" fillId="0" borderId="0" xfId="2" applyFont="1" applyBorder="1" applyAlignment="1">
      <alignment horizontal="left" vertical="center" indent="5"/>
    </xf>
    <xf numFmtId="0" fontId="15" fillId="0" borderId="1" xfId="0" applyFont="1" applyBorder="1" applyAlignment="1">
      <alignment horizontal="center"/>
    </xf>
    <xf numFmtId="0" fontId="14" fillId="3" borderId="10" xfId="0" applyFont="1" applyFill="1" applyBorder="1" applyAlignment="1">
      <alignment horizontal="center"/>
    </xf>
    <xf numFmtId="0" fontId="14" fillId="3" borderId="11" xfId="0" applyFont="1" applyFill="1" applyBorder="1" applyAlignment="1">
      <alignment horizontal="center"/>
    </xf>
    <xf numFmtId="0" fontId="14" fillId="3" borderId="12" xfId="0" applyFont="1" applyFill="1" applyBorder="1" applyAlignment="1">
      <alignment horizontal="center"/>
    </xf>
    <xf numFmtId="49" fontId="15" fillId="0" borderId="1" xfId="0" applyNumberFormat="1" applyFont="1" applyBorder="1" applyAlignment="1">
      <alignment horizontal="center"/>
    </xf>
    <xf numFmtId="49" fontId="15" fillId="0" borderId="25" xfId="0" applyNumberFormat="1" applyFont="1" applyBorder="1" applyAlignment="1">
      <alignment horizontal="center"/>
    </xf>
    <xf numFmtId="49" fontId="15" fillId="0" borderId="26" xfId="0" applyNumberFormat="1" applyFont="1" applyBorder="1" applyAlignment="1">
      <alignment horizontal="center"/>
    </xf>
    <xf numFmtId="49" fontId="15" fillId="0" borderId="23" xfId="0" applyNumberFormat="1" applyFont="1" applyBorder="1" applyAlignment="1">
      <alignment horizont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5" fillId="0" borderId="3" xfId="0" applyFont="1" applyBorder="1" applyAlignment="1">
      <alignment horizontal="center"/>
    </xf>
    <xf numFmtId="0" fontId="15" fillId="0" borderId="51" xfId="0" applyFont="1" applyBorder="1" applyAlignment="1">
      <alignment horizontal="center"/>
    </xf>
    <xf numFmtId="49" fontId="15" fillId="0" borderId="48" xfId="0" applyNumberFormat="1" applyFont="1" applyBorder="1" applyAlignment="1">
      <alignment horizontal="center"/>
    </xf>
  </cellXfs>
  <cellStyles count="5">
    <cellStyle name="Calculation" xfId="4" builtinId="22"/>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B59A57"/>
      <color rgb="FF0000FF"/>
      <color rgb="FF003594"/>
      <color rgb="FF852146"/>
      <color rgb="FFFFCD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6"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oakland.edu/financialservices/payments-refunds/how-to-pay-ebill/" TargetMode="External"/><Relationship Id="rId4" Type="http://schemas.openxmlformats.org/officeDocument/2006/relationships/hyperlink" Target="https://studentloans.gov/myDirectLoan/index.action" TargetMode="External"/><Relationship Id="rId5" Type="http://schemas.openxmlformats.org/officeDocument/2006/relationships/hyperlink" Target="https://studentloans.gov/myDirectLoan/index.action" TargetMode="External"/><Relationship Id="rId6" Type="http://schemas.openxmlformats.org/officeDocument/2006/relationships/hyperlink" Target="https://sso.oakland.edu/idp/profile/cas/login?execution=e1s1" TargetMode="External"/><Relationship Id="rId1" Type="http://schemas.openxmlformats.org/officeDocument/2006/relationships/hyperlink" Target="https://www.studentloans.gov/" TargetMode="External"/><Relationship Id="rId2" Type="http://schemas.openxmlformats.org/officeDocument/2006/relationships/hyperlink" Target="https://sso.oakland.edu/idp/profile/cas/login?execution=e1s1" TargetMode="External"/></Relationships>
</file>

<file path=xl/worksheets/_rels/sheet10.xml.rels><?xml version="1.0" encoding="UTF-8" standalone="yes"?>
<Relationships xmlns="http://schemas.openxmlformats.org/package/2006/relationships"><Relationship Id="rId9" Type="http://schemas.openxmlformats.org/officeDocument/2006/relationships/hyperlink" Target="http://www.oakland.edu/ebill" TargetMode="External"/><Relationship Id="rId20" Type="http://schemas.openxmlformats.org/officeDocument/2006/relationships/hyperlink" Target="https://medlib.oakland.edu/books/textbooks_clerkship.php" TargetMode="External"/><Relationship Id="rId21" Type="http://schemas.openxmlformats.org/officeDocument/2006/relationships/hyperlink" Target="https://mysail.oakland.edu/" TargetMode="External"/><Relationship Id="rId22" Type="http://schemas.openxmlformats.org/officeDocument/2006/relationships/hyperlink" Target="https://www.flywire.com/school/oakland" TargetMode="External"/><Relationship Id="rId23" Type="http://schemas.openxmlformats.org/officeDocument/2006/relationships/hyperlink" Target="https://wwwp.oakland.edu/financialservices/payments-refunds/how-to-pay-ebill/" TargetMode="External"/><Relationship Id="rId24" Type="http://schemas.openxmlformats.org/officeDocument/2006/relationships/hyperlink" Target="https://wwwp.oakland.edu/financialservices/payments-refunds/how-to-pay-ebill/" TargetMode="External"/><Relationship Id="rId10" Type="http://schemas.openxmlformats.org/officeDocument/2006/relationships/hyperlink" Target="https://mysail.oakland.edu/" TargetMode="External"/><Relationship Id="rId11" Type="http://schemas.openxmlformats.org/officeDocument/2006/relationships/hyperlink" Target="https://secure.touchnet.com/C21178_tsa/web/login.jsp" TargetMode="External"/><Relationship Id="rId12" Type="http://schemas.openxmlformats.org/officeDocument/2006/relationships/hyperlink" Target="https://www.flywire.com/school/oakland" TargetMode="External"/><Relationship Id="rId13" Type="http://schemas.openxmlformats.org/officeDocument/2006/relationships/hyperlink" Target="https://orgsync.com/136555/files/1001522/show" TargetMode="External"/><Relationship Id="rId14" Type="http://schemas.openxmlformats.org/officeDocument/2006/relationships/hyperlink" Target="http://wwwp.oakland.edu/medicine/financial-services/cost-of-attendance/" TargetMode="External"/><Relationship Id="rId15" Type="http://schemas.openxmlformats.org/officeDocument/2006/relationships/hyperlink" Target="https://students-residents.aamc.org/financial-aid/article/budgeting-basics-managing-money-during-lean-years/" TargetMode="External"/><Relationship Id="rId16" Type="http://schemas.openxmlformats.org/officeDocument/2006/relationships/hyperlink" Target="http://wwwp.oakland.edu/medicine/financial-services/applying-for-financial-aid/" TargetMode="External"/><Relationship Id="rId17" Type="http://schemas.openxmlformats.org/officeDocument/2006/relationships/hyperlink" Target="http://www.nbme.org/students/examfees.html" TargetMode="External"/><Relationship Id="rId18" Type="http://schemas.openxmlformats.org/officeDocument/2006/relationships/hyperlink" Target="https://medlib.oakland.edu/books/textbooks_m1.php" TargetMode="External"/><Relationship Id="rId19" Type="http://schemas.openxmlformats.org/officeDocument/2006/relationships/hyperlink" Target="https://medlib.oakland.edu/books/textbooks_m2.php" TargetMode="External"/><Relationship Id="rId1" Type="http://schemas.openxmlformats.org/officeDocument/2006/relationships/hyperlink" Target="https://studentaid.ed.gov/sa/types/loans/interest-rates" TargetMode="External"/><Relationship Id="rId2" Type="http://schemas.openxmlformats.org/officeDocument/2006/relationships/hyperlink" Target="https://studentaid.ed.gov/sa/types/loans/subsidized-unsubsidized" TargetMode="External"/><Relationship Id="rId3" Type="http://schemas.openxmlformats.org/officeDocument/2006/relationships/hyperlink" Target="https://studentaid.ed.gov/sa/types/loans/plus" TargetMode="External"/><Relationship Id="rId4" Type="http://schemas.openxmlformats.org/officeDocument/2006/relationships/hyperlink" Target="https://students-residents.aamc.org/financial-aid/article/budgeting-ideas-and-tips/" TargetMode="External"/><Relationship Id="rId5" Type="http://schemas.openxmlformats.org/officeDocument/2006/relationships/hyperlink" Target="https://www.nslds.ed.gov/nslds/nslds_SA/" TargetMode="External"/><Relationship Id="rId6" Type="http://schemas.openxmlformats.org/officeDocument/2006/relationships/hyperlink" Target="https://students-residents.aamc.org/financial-aid/article/cost-applying-medical-residency/" TargetMode="External"/><Relationship Id="rId7" Type="http://schemas.openxmlformats.org/officeDocument/2006/relationships/hyperlink" Target="https://studentaid.ed.gov/sa/repay-loans" TargetMode="External"/><Relationship Id="rId8" Type="http://schemas.openxmlformats.org/officeDocument/2006/relationships/hyperlink" Target="https://members.aamc.org/eweb/DynamicPage.aspx?Action=Add&amp;ObjectKeyFrom=1A83491A-9853-4C87-86A4-F7D95601C2E2&amp;WebCode=PubDetailAdd&amp;DoNotSave=yes&amp;ParentObject=CentralizedOrderEntry&amp;ParentDataObject=Invoice%20Detail&amp;ivd_formkey=69202792-63d7-4ba2-bf4e-a0da4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onsumersenergy.com/residential/programs-and-services/payment-assistance" TargetMode="External"/><Relationship Id="rId2" Type="http://schemas.openxmlformats.org/officeDocument/2006/relationships/hyperlink" Target="https://www.newlook.dteenergy.com/wps/wcm/connect/dte-web/home/billing-and-payments/residential/payment-programs/bwb" TargetMode="External"/><Relationship Id="rId3"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sso.oakland.edu/idp/profile/cas/login?execution=e1s1" TargetMode="External"/><Relationship Id="rId4" Type="http://schemas.openxmlformats.org/officeDocument/2006/relationships/hyperlink" Target="http://www.studentloans.gov/" TargetMode="External"/><Relationship Id="rId5" Type="http://schemas.openxmlformats.org/officeDocument/2006/relationships/hyperlink" Target="https://www.studentloans.gov/" TargetMode="External"/><Relationship Id="rId6" Type="http://schemas.openxmlformats.org/officeDocument/2006/relationships/hyperlink" Target="https://sso.oakland.edu/idp/profile/cas/login?execution=e1s1" TargetMode="External"/><Relationship Id="rId7" Type="http://schemas.openxmlformats.org/officeDocument/2006/relationships/hyperlink" Target="https://studentloans.gov/myDirectLoan/index.action" TargetMode="External"/><Relationship Id="rId8" Type="http://schemas.openxmlformats.org/officeDocument/2006/relationships/hyperlink" Target="https://studentloans.gov/myDirectLoan/index.action" TargetMode="External"/><Relationship Id="rId1" Type="http://schemas.openxmlformats.org/officeDocument/2006/relationships/hyperlink" Target="https://cas.oakland.edu/cas/login?service=https://mysail.oakland.edu/uPortal/Login" TargetMode="External"/><Relationship Id="rId2" Type="http://schemas.openxmlformats.org/officeDocument/2006/relationships/hyperlink" Target="https://www.oakland.edu/medicine/financial-services/check-financial-aid-requirements-and-award-statu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so.oakland.edu/idp/profile/cas/login?execution=e1s1" TargetMode="External"/><Relationship Id="rId4" Type="http://schemas.openxmlformats.org/officeDocument/2006/relationships/hyperlink" Target="http://www.studentloans.gov/" TargetMode="External"/><Relationship Id="rId5" Type="http://schemas.openxmlformats.org/officeDocument/2006/relationships/hyperlink" Target="https://sso.oakland.edu/idp/profile/cas/login?execution=e1s1" TargetMode="External"/><Relationship Id="rId1" Type="http://schemas.openxmlformats.org/officeDocument/2006/relationships/hyperlink" Target="https://cas.oakland.edu/cas/login?service=https://mysail.oakland.edu/uPortal/Login" TargetMode="External"/><Relationship Id="rId2" Type="http://schemas.openxmlformats.org/officeDocument/2006/relationships/hyperlink" Target="https://www.oakland.edu/medicine/financial-services/check-financial-aid-requirements-and-award-statu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as.oakland.edu/cas/login?service=https://mysail.oakland.edu/uPortal/Login" TargetMode="External"/><Relationship Id="rId4" Type="http://schemas.openxmlformats.org/officeDocument/2006/relationships/hyperlink" Target="https://sso.oakland.edu/idp/profile/cas/login?execution=e1s1" TargetMode="External"/><Relationship Id="rId5" Type="http://schemas.openxmlformats.org/officeDocument/2006/relationships/hyperlink" Target="https://sso.oakland.edu/idp/profile/cas/login?execution=e1s1" TargetMode="External"/><Relationship Id="rId1" Type="http://schemas.openxmlformats.org/officeDocument/2006/relationships/hyperlink" Target="https://www.oakland.edu/medicine/financial-services/check-financial-aid-requirements-and-award-status/" TargetMode="External"/><Relationship Id="rId2" Type="http://schemas.openxmlformats.org/officeDocument/2006/relationships/hyperlink" Target="http://www.studentloans.go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tudentloans.gov/" TargetMode="External"/><Relationship Id="rId4" Type="http://schemas.openxmlformats.org/officeDocument/2006/relationships/hyperlink" Target="https://cas.oakland.edu/cas/login?service=https://mysail.oakland.edu/uPortal/Login" TargetMode="External"/><Relationship Id="rId5" Type="http://schemas.openxmlformats.org/officeDocument/2006/relationships/hyperlink" Target="https://sso.oakland.edu/idp/profile/cas/login?execution=e1s1" TargetMode="External"/><Relationship Id="rId6" Type="http://schemas.openxmlformats.org/officeDocument/2006/relationships/hyperlink" Target="https://sso.oakland.edu/idp/profile/cas/login?execution=e1s1" TargetMode="External"/><Relationship Id="rId1" Type="http://schemas.openxmlformats.org/officeDocument/2006/relationships/hyperlink" Target="http://www.savingforcollege.com/" TargetMode="External"/><Relationship Id="rId2" Type="http://schemas.openxmlformats.org/officeDocument/2006/relationships/hyperlink" Target="https://www.oakland.edu/medicine/financial-services/check-financial-aid-requirements-and-award-statu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tudentloans.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slds.ed.gov/npas/index.htm" TargetMode="External"/><Relationship Id="rId4" Type="http://schemas.openxmlformats.org/officeDocument/2006/relationships/hyperlink" Target="http://www.aamc.org/medloans" TargetMode="External"/><Relationship Id="rId1" Type="http://schemas.openxmlformats.org/officeDocument/2006/relationships/hyperlink" Target="file:///C:/Users/jjones/AppData/Roaming/Microsoft/Excel/www.aamc.org/medloans" TargetMode="External"/><Relationship Id="rId2" Type="http://schemas.openxmlformats.org/officeDocument/2006/relationships/hyperlink" Target="mailto:dhales@aamc.or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forms/d/e/1FAIpQLSdn9TgBVFhTsNGHE1q3oN_2WLfAoDbyuewOYYk6W1zTk6zPuQ/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O48"/>
  <sheetViews>
    <sheetView showGridLines="0" tabSelected="1" zoomScale="120" zoomScaleNormal="120" zoomScalePageLayoutView="120" workbookViewId="0"/>
  </sheetViews>
  <sheetFormatPr baseColWidth="10" defaultColWidth="8.83203125" defaultRowHeight="14" x14ac:dyDescent="0"/>
  <cols>
    <col min="1" max="1" width="1.5" customWidth="1"/>
    <col min="2" max="2" width="7.1640625" customWidth="1"/>
    <col min="3" max="3" width="32.83203125" customWidth="1"/>
    <col min="4" max="4" width="9.6640625" customWidth="1"/>
    <col min="5" max="6" width="11.5" customWidth="1"/>
    <col min="7" max="7" width="19.5" customWidth="1"/>
    <col min="8" max="8" width="29.6640625" customWidth="1"/>
    <col min="9" max="9" width="1.5" customWidth="1"/>
  </cols>
  <sheetData>
    <row r="1" spans="1:15" ht="7.5" customHeight="1" thickBot="1">
      <c r="A1" s="126"/>
      <c r="B1" s="127"/>
      <c r="C1" s="127"/>
      <c r="D1" s="127"/>
      <c r="E1" s="127"/>
      <c r="F1" s="127"/>
      <c r="G1" s="127"/>
      <c r="H1" s="127"/>
      <c r="I1" s="16"/>
    </row>
    <row r="2" spans="1:15" ht="15" customHeight="1">
      <c r="A2" s="17"/>
      <c r="B2" s="363" t="s">
        <v>171</v>
      </c>
      <c r="C2" s="364"/>
      <c r="D2" s="364"/>
      <c r="E2" s="364"/>
      <c r="F2" s="364"/>
      <c r="G2" s="364"/>
      <c r="H2" s="365"/>
      <c r="I2" s="18"/>
    </row>
    <row r="3" spans="1:15" ht="15" customHeight="1" thickBot="1">
      <c r="A3" s="17"/>
      <c r="B3" s="366"/>
      <c r="C3" s="367"/>
      <c r="D3" s="367"/>
      <c r="E3" s="367"/>
      <c r="F3" s="367"/>
      <c r="G3" s="367"/>
      <c r="H3" s="368"/>
      <c r="I3" s="18"/>
    </row>
    <row r="4" spans="1:15" ht="7.5" customHeight="1">
      <c r="A4" s="17"/>
      <c r="B4" s="10"/>
      <c r="C4" s="10"/>
      <c r="D4" s="10"/>
      <c r="E4" s="10"/>
      <c r="F4" s="10"/>
      <c r="G4" s="10"/>
      <c r="H4" s="10"/>
      <c r="I4" s="18"/>
    </row>
    <row r="5" spans="1:15" ht="14.25" customHeight="1" thickBot="1">
      <c r="A5" s="17"/>
      <c r="B5" s="345"/>
      <c r="C5" s="346"/>
      <c r="D5" s="346"/>
      <c r="E5" s="346"/>
      <c r="F5" s="346"/>
      <c r="G5" s="346"/>
      <c r="H5" s="347"/>
      <c r="I5" s="18"/>
    </row>
    <row r="6" spans="1:15" ht="18.75" customHeight="1">
      <c r="A6" s="17"/>
      <c r="B6" s="348">
        <v>1</v>
      </c>
      <c r="C6" s="147" t="s">
        <v>59</v>
      </c>
      <c r="D6" s="147"/>
      <c r="E6" s="147"/>
      <c r="F6" s="147"/>
      <c r="G6" s="147"/>
      <c r="H6" s="349"/>
      <c r="I6" s="18"/>
      <c r="K6" s="354" t="s">
        <v>134</v>
      </c>
      <c r="L6" s="355"/>
      <c r="M6" s="355"/>
      <c r="N6" s="355"/>
      <c r="O6" s="356"/>
    </row>
    <row r="7" spans="1:15" ht="16">
      <c r="A7" s="17"/>
      <c r="B7" s="348"/>
      <c r="C7" s="147"/>
      <c r="D7" s="147"/>
      <c r="E7" s="147"/>
      <c r="F7" s="147"/>
      <c r="G7" s="147"/>
      <c r="H7" s="349"/>
      <c r="I7" s="18"/>
      <c r="K7" s="357"/>
      <c r="L7" s="358"/>
      <c r="M7" s="358"/>
      <c r="N7" s="358"/>
      <c r="O7" s="359"/>
    </row>
    <row r="8" spans="1:15" ht="16">
      <c r="A8" s="17"/>
      <c r="B8" s="348">
        <v>2</v>
      </c>
      <c r="C8" s="147" t="s">
        <v>50</v>
      </c>
      <c r="D8" s="147"/>
      <c r="E8" s="147"/>
      <c r="F8" s="147"/>
      <c r="G8" s="147"/>
      <c r="H8" s="349"/>
      <c r="I8" s="128"/>
      <c r="K8" s="357"/>
      <c r="L8" s="358"/>
      <c r="M8" s="358"/>
      <c r="N8" s="358"/>
      <c r="O8" s="359"/>
    </row>
    <row r="9" spans="1:15" ht="16">
      <c r="A9" s="17"/>
      <c r="B9" s="348"/>
      <c r="C9" s="147"/>
      <c r="D9" s="147"/>
      <c r="E9" s="147"/>
      <c r="F9" s="147"/>
      <c r="G9" s="147"/>
      <c r="H9" s="349"/>
      <c r="I9" s="18"/>
      <c r="K9" s="357"/>
      <c r="L9" s="358"/>
      <c r="M9" s="358"/>
      <c r="N9" s="358"/>
      <c r="O9" s="359"/>
    </row>
    <row r="10" spans="1:15" ht="17" thickBot="1">
      <c r="A10" s="17"/>
      <c r="B10" s="348">
        <v>3</v>
      </c>
      <c r="C10" s="147" t="s">
        <v>133</v>
      </c>
      <c r="D10" s="147"/>
      <c r="E10" s="147"/>
      <c r="F10" s="147"/>
      <c r="G10" s="147"/>
      <c r="H10" s="349"/>
      <c r="I10" s="18"/>
      <c r="K10" s="360"/>
      <c r="L10" s="361"/>
      <c r="M10" s="361"/>
      <c r="N10" s="361"/>
      <c r="O10" s="362"/>
    </row>
    <row r="11" spans="1:15" ht="16">
      <c r="A11" s="17"/>
      <c r="B11" s="348"/>
      <c r="C11" s="147"/>
      <c r="D11" s="147"/>
      <c r="E11" s="147"/>
      <c r="F11" s="147"/>
      <c r="G11" s="147"/>
      <c r="H11" s="349"/>
      <c r="I11" s="18"/>
    </row>
    <row r="12" spans="1:15" ht="17" thickBot="1">
      <c r="A12" s="17"/>
      <c r="B12" s="348">
        <v>4</v>
      </c>
      <c r="C12" s="147" t="s">
        <v>148</v>
      </c>
      <c r="D12" s="147"/>
      <c r="E12" s="147"/>
      <c r="F12" s="147"/>
      <c r="G12" s="147"/>
      <c r="H12" s="350" t="s">
        <v>205</v>
      </c>
      <c r="I12" s="18"/>
    </row>
    <row r="13" spans="1:15" ht="16">
      <c r="A13" s="17"/>
      <c r="B13" s="348"/>
      <c r="C13" s="147"/>
      <c r="D13" s="147"/>
      <c r="E13" s="147"/>
      <c r="F13" s="147"/>
      <c r="G13" s="147"/>
      <c r="H13" s="349"/>
      <c r="I13" s="18"/>
      <c r="K13" s="354" t="s">
        <v>172</v>
      </c>
      <c r="L13" s="355"/>
      <c r="M13" s="355"/>
      <c r="N13" s="355"/>
      <c r="O13" s="356"/>
    </row>
    <row r="14" spans="1:15" ht="18">
      <c r="A14" s="17"/>
      <c r="B14" s="348">
        <v>5</v>
      </c>
      <c r="C14" s="147" t="s">
        <v>170</v>
      </c>
      <c r="D14" s="147"/>
      <c r="E14" s="147"/>
      <c r="F14" s="147"/>
      <c r="G14" s="149"/>
      <c r="H14" s="349"/>
      <c r="I14" s="18"/>
      <c r="K14" s="357"/>
      <c r="L14" s="358"/>
      <c r="M14" s="358"/>
      <c r="N14" s="358"/>
      <c r="O14" s="359"/>
    </row>
    <row r="15" spans="1:15" ht="18">
      <c r="A15" s="17"/>
      <c r="B15" s="348"/>
      <c r="C15" s="147"/>
      <c r="D15" s="147"/>
      <c r="E15" s="147"/>
      <c r="F15" s="147"/>
      <c r="G15" s="149"/>
      <c r="H15" s="349"/>
      <c r="I15" s="18"/>
      <c r="K15" s="357"/>
      <c r="L15" s="358"/>
      <c r="M15" s="358"/>
      <c r="N15" s="358"/>
      <c r="O15" s="359"/>
    </row>
    <row r="16" spans="1:15" ht="18">
      <c r="A16" s="17"/>
      <c r="B16" s="348">
        <v>6</v>
      </c>
      <c r="C16" s="147" t="s">
        <v>95</v>
      </c>
      <c r="D16" s="191" t="s">
        <v>206</v>
      </c>
      <c r="E16" s="147" t="s">
        <v>100</v>
      </c>
      <c r="F16" s="147"/>
      <c r="G16" s="149"/>
      <c r="H16" s="349"/>
      <c r="I16" s="18"/>
      <c r="K16" s="357"/>
      <c r="L16" s="358"/>
      <c r="M16" s="358"/>
      <c r="N16" s="358"/>
      <c r="O16" s="359"/>
    </row>
    <row r="17" spans="1:15" ht="19" thickBot="1">
      <c r="A17" s="17"/>
      <c r="B17" s="348"/>
      <c r="C17" s="147"/>
      <c r="D17" s="191"/>
      <c r="E17" s="147"/>
      <c r="F17" s="147"/>
      <c r="G17" s="149"/>
      <c r="H17" s="349"/>
      <c r="I17" s="18"/>
      <c r="K17" s="360"/>
      <c r="L17" s="361"/>
      <c r="M17" s="361"/>
      <c r="N17" s="361"/>
      <c r="O17" s="362"/>
    </row>
    <row r="18" spans="1:15" ht="18">
      <c r="A18" s="17"/>
      <c r="B18" s="348">
        <v>7</v>
      </c>
      <c r="C18" s="147" t="s">
        <v>96</v>
      </c>
      <c r="D18" s="191"/>
      <c r="E18" s="191" t="s">
        <v>207</v>
      </c>
      <c r="F18" s="147"/>
      <c r="G18" s="149"/>
      <c r="H18" s="349"/>
      <c r="I18" s="18"/>
    </row>
    <row r="19" spans="1:15" ht="19" thickBot="1">
      <c r="A19" s="17"/>
      <c r="B19" s="348"/>
      <c r="C19" s="147"/>
      <c r="D19" s="191"/>
      <c r="E19" s="191"/>
      <c r="F19" s="147"/>
      <c r="G19" s="149"/>
      <c r="H19" s="349"/>
      <c r="I19" s="18"/>
    </row>
    <row r="20" spans="1:15" ht="18">
      <c r="A20" s="17"/>
      <c r="B20" s="348">
        <v>8</v>
      </c>
      <c r="C20" s="191" t="s">
        <v>102</v>
      </c>
      <c r="D20" s="191"/>
      <c r="E20" s="191"/>
      <c r="F20" s="147"/>
      <c r="G20" s="149"/>
      <c r="H20" s="349"/>
      <c r="I20" s="18"/>
      <c r="K20" s="354" t="s">
        <v>208</v>
      </c>
      <c r="L20" s="355"/>
      <c r="M20" s="355"/>
      <c r="N20" s="355"/>
      <c r="O20" s="356"/>
    </row>
    <row r="21" spans="1:15" ht="16">
      <c r="A21" s="17"/>
      <c r="B21" s="351"/>
      <c r="C21" s="352"/>
      <c r="D21" s="352"/>
      <c r="E21" s="352"/>
      <c r="F21" s="352"/>
      <c r="G21" s="352"/>
      <c r="H21" s="353"/>
      <c r="I21" s="18"/>
      <c r="K21" s="357"/>
      <c r="L21" s="358"/>
      <c r="M21" s="358"/>
      <c r="N21" s="358"/>
      <c r="O21" s="359"/>
    </row>
    <row r="22" spans="1:15" ht="7.5" customHeight="1" thickBot="1">
      <c r="A22" s="17"/>
      <c r="B22" s="152"/>
      <c r="C22" s="152"/>
      <c r="D22" s="152"/>
      <c r="E22" s="152"/>
      <c r="F22" s="152"/>
      <c r="G22" s="152"/>
      <c r="H22" s="152"/>
      <c r="I22" s="18"/>
      <c r="K22" s="357"/>
      <c r="L22" s="358"/>
      <c r="M22" s="358"/>
      <c r="N22" s="358"/>
      <c r="O22" s="359"/>
    </row>
    <row r="23" spans="1:15" ht="17" thickBot="1">
      <c r="A23" s="17"/>
      <c r="B23" s="153"/>
      <c r="C23" s="154" t="s">
        <v>132</v>
      </c>
      <c r="D23" s="155"/>
      <c r="E23" s="156"/>
      <c r="F23" s="156"/>
      <c r="G23" s="157"/>
      <c r="H23" s="158"/>
      <c r="I23" s="18"/>
      <c r="K23" s="357"/>
      <c r="L23" s="358"/>
      <c r="M23" s="358"/>
      <c r="N23" s="358"/>
      <c r="O23" s="359"/>
    </row>
    <row r="24" spans="1:15" ht="16">
      <c r="A24" s="17"/>
      <c r="B24" s="159"/>
      <c r="C24" s="160" t="s">
        <v>61</v>
      </c>
      <c r="D24" s="160"/>
      <c r="E24" s="161"/>
      <c r="F24" s="161"/>
      <c r="G24" s="162"/>
      <c r="H24" s="163"/>
      <c r="I24" s="18"/>
      <c r="K24" s="357"/>
      <c r="L24" s="358"/>
      <c r="M24" s="358"/>
      <c r="N24" s="358"/>
      <c r="O24" s="359"/>
    </row>
    <row r="25" spans="1:15" ht="20.25" customHeight="1" thickBot="1">
      <c r="A25" s="17"/>
      <c r="B25" s="164"/>
      <c r="C25" s="165" t="s">
        <v>62</v>
      </c>
      <c r="D25" s="165"/>
      <c r="E25" s="147"/>
      <c r="F25" s="147"/>
      <c r="G25" s="166"/>
      <c r="H25" s="148"/>
      <c r="I25" s="18"/>
      <c r="K25" s="360"/>
      <c r="L25" s="361"/>
      <c r="M25" s="361"/>
      <c r="N25" s="361"/>
      <c r="O25" s="362"/>
    </row>
    <row r="26" spans="1:15" ht="17" thickBot="1">
      <c r="A26" s="17"/>
      <c r="B26" s="167"/>
      <c r="C26" s="168" t="s">
        <v>63</v>
      </c>
      <c r="D26" s="169"/>
      <c r="E26" s="150"/>
      <c r="F26" s="150"/>
      <c r="G26" s="170"/>
      <c r="H26" s="151"/>
      <c r="I26" s="18"/>
    </row>
    <row r="27" spans="1:15" ht="7.5" customHeight="1" thickBot="1">
      <c r="A27" s="17"/>
      <c r="B27" s="152"/>
      <c r="C27" s="152"/>
      <c r="D27" s="171"/>
      <c r="E27" s="172"/>
      <c r="F27" s="152"/>
      <c r="G27" s="173"/>
      <c r="H27" s="152"/>
      <c r="I27" s="18"/>
    </row>
    <row r="28" spans="1:15" ht="17" thickBot="1">
      <c r="A28" s="17"/>
      <c r="B28" s="153"/>
      <c r="C28" s="174" t="s">
        <v>153</v>
      </c>
      <c r="D28" s="175"/>
      <c r="E28" s="156"/>
      <c r="F28" s="156"/>
      <c r="G28" s="157"/>
      <c r="H28" s="158"/>
      <c r="I28" s="18"/>
    </row>
    <row r="29" spans="1:15" ht="17" thickBot="1">
      <c r="A29" s="17"/>
      <c r="B29" s="167"/>
      <c r="C29" s="176" t="s">
        <v>64</v>
      </c>
      <c r="D29" s="177"/>
      <c r="E29" s="150"/>
      <c r="F29" s="150"/>
      <c r="G29" s="170"/>
      <c r="H29" s="151"/>
      <c r="I29" s="18"/>
    </row>
    <row r="30" spans="1:15" ht="7.5" customHeight="1" thickBot="1">
      <c r="A30" s="22"/>
      <c r="B30" s="129"/>
      <c r="C30" s="129"/>
      <c r="D30" s="130"/>
      <c r="E30" s="129"/>
      <c r="F30" s="129"/>
      <c r="G30" s="131"/>
      <c r="H30" s="129"/>
      <c r="I30" s="23"/>
    </row>
    <row r="48" ht="7.5" customHeight="1"/>
  </sheetData>
  <mergeCells count="4">
    <mergeCell ref="K6:O10"/>
    <mergeCell ref="B2:H3"/>
    <mergeCell ref="K13:O17"/>
    <mergeCell ref="K20:O25"/>
  </mergeCells>
  <hyperlinks>
    <hyperlink ref="C24:C25" r:id="rId1" display=" - Entrance Counseling"/>
    <hyperlink ref="C29" location="'Loan Review Instructions'!A1" display=" - Student Loan Review "/>
    <hyperlink ref="D16" r:id="rId2"/>
    <hyperlink ref="E18" r:id="rId3" display="eBill if needed"/>
    <hyperlink ref="C20" location="'What''s Next'!A1" display="What's next? And Helpful Resources"/>
    <hyperlink ref="C24" r:id="rId4"/>
    <hyperlink ref="C25" r:id="rId5"/>
    <hyperlink ref="H12" r:id="rId6"/>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M51"/>
  <sheetViews>
    <sheetView showGridLines="0" zoomScale="120" zoomScaleNormal="120" zoomScalePageLayoutView="120" workbookViewId="0"/>
  </sheetViews>
  <sheetFormatPr baseColWidth="10" defaultColWidth="8.83203125" defaultRowHeight="14" x14ac:dyDescent="0"/>
  <cols>
    <col min="1" max="1" width="1.5" customWidth="1"/>
    <col min="2" max="2" width="37.6640625" customWidth="1"/>
    <col min="3" max="6" width="14.33203125" customWidth="1"/>
    <col min="7" max="7" width="1.5" customWidth="1"/>
  </cols>
  <sheetData>
    <row r="1" spans="1:13" ht="7.5" customHeight="1" thickBot="1">
      <c r="A1" s="12"/>
      <c r="B1" s="13"/>
      <c r="C1" s="13"/>
      <c r="D1" s="13"/>
      <c r="E1" s="13"/>
      <c r="F1" s="13"/>
      <c r="G1" s="16"/>
    </row>
    <row r="2" spans="1:13" ht="27" thickBot="1">
      <c r="A2" s="17"/>
      <c r="B2" s="438" t="s">
        <v>193</v>
      </c>
      <c r="C2" s="439"/>
      <c r="D2" s="439"/>
      <c r="E2" s="439"/>
      <c r="F2" s="440"/>
      <c r="G2" s="18"/>
    </row>
    <row r="3" spans="1:13" ht="7.5" customHeight="1">
      <c r="A3" s="17"/>
      <c r="B3" s="234"/>
      <c r="C3" s="235"/>
      <c r="D3" s="235"/>
      <c r="E3" s="235"/>
      <c r="F3" s="236"/>
      <c r="G3" s="18"/>
    </row>
    <row r="4" spans="1:13" ht="15" thickBot="1">
      <c r="A4" s="17"/>
      <c r="B4" s="237"/>
      <c r="C4" s="238" t="s">
        <v>108</v>
      </c>
      <c r="D4" s="238" t="s">
        <v>109</v>
      </c>
      <c r="E4" s="238" t="s">
        <v>110</v>
      </c>
      <c r="F4" s="238" t="s">
        <v>111</v>
      </c>
      <c r="G4" s="18"/>
    </row>
    <row r="5" spans="1:13" ht="15" customHeight="1">
      <c r="A5" s="17"/>
      <c r="B5" s="239" t="s">
        <v>112</v>
      </c>
      <c r="C5" s="441" t="s">
        <v>113</v>
      </c>
      <c r="D5" s="441"/>
      <c r="E5" s="441" t="s">
        <v>114</v>
      </c>
      <c r="F5" s="441"/>
      <c r="G5" s="18"/>
      <c r="I5" s="354" t="s">
        <v>134</v>
      </c>
      <c r="J5" s="355"/>
      <c r="K5" s="355"/>
      <c r="L5" s="355"/>
      <c r="M5" s="356"/>
    </row>
    <row r="6" spans="1:13">
      <c r="A6" s="17"/>
      <c r="B6" s="239" t="s">
        <v>115</v>
      </c>
      <c r="C6" s="240" t="s">
        <v>194</v>
      </c>
      <c r="D6" s="240" t="s">
        <v>195</v>
      </c>
      <c r="E6" s="441" t="s">
        <v>196</v>
      </c>
      <c r="F6" s="441"/>
      <c r="G6" s="18"/>
      <c r="I6" s="357"/>
      <c r="J6" s="358"/>
      <c r="K6" s="358"/>
      <c r="L6" s="358"/>
      <c r="M6" s="359"/>
    </row>
    <row r="7" spans="1:13">
      <c r="A7" s="17"/>
      <c r="B7" s="239" t="s">
        <v>116</v>
      </c>
      <c r="C7" s="442" t="s">
        <v>117</v>
      </c>
      <c r="D7" s="443"/>
      <c r="E7" s="443"/>
      <c r="F7" s="444"/>
      <c r="G7" s="18"/>
      <c r="I7" s="357"/>
      <c r="J7" s="358"/>
      <c r="K7" s="358"/>
      <c r="L7" s="358"/>
      <c r="M7" s="359"/>
    </row>
    <row r="8" spans="1:13">
      <c r="A8" s="17"/>
      <c r="B8" s="239" t="s">
        <v>118</v>
      </c>
      <c r="C8" s="240" t="s">
        <v>197</v>
      </c>
      <c r="D8" s="240" t="s">
        <v>198</v>
      </c>
      <c r="E8" s="442" t="s">
        <v>199</v>
      </c>
      <c r="F8" s="444"/>
      <c r="G8" s="18"/>
      <c r="I8" s="357"/>
      <c r="J8" s="358"/>
      <c r="K8" s="358"/>
      <c r="L8" s="358"/>
      <c r="M8" s="359"/>
    </row>
    <row r="9" spans="1:13" ht="15" thickBot="1">
      <c r="A9" s="17"/>
      <c r="B9" s="239" t="s">
        <v>119</v>
      </c>
      <c r="C9" s="442" t="s">
        <v>120</v>
      </c>
      <c r="D9" s="444"/>
      <c r="E9" s="442" t="s">
        <v>121</v>
      </c>
      <c r="F9" s="444"/>
      <c r="G9" s="18"/>
      <c r="I9" s="360"/>
      <c r="J9" s="361"/>
      <c r="K9" s="361"/>
      <c r="L9" s="361"/>
      <c r="M9" s="362"/>
    </row>
    <row r="10" spans="1:13">
      <c r="A10" s="17"/>
      <c r="B10" s="241" t="s">
        <v>122</v>
      </c>
      <c r="C10" s="437" t="s">
        <v>123</v>
      </c>
      <c r="D10" s="437"/>
      <c r="E10" s="437"/>
      <c r="F10" s="437"/>
      <c r="G10" s="18"/>
    </row>
    <row r="11" spans="1:13" ht="7.5" customHeight="1" thickBot="1">
      <c r="A11" s="17"/>
      <c r="B11" s="242"/>
      <c r="C11" s="243"/>
      <c r="D11" s="243"/>
      <c r="E11" s="243"/>
      <c r="F11" s="243"/>
      <c r="G11" s="23"/>
    </row>
    <row r="12" spans="1:13" ht="15" thickBot="1">
      <c r="A12" s="244"/>
      <c r="B12" s="245"/>
      <c r="C12" s="246"/>
      <c r="D12" s="246"/>
      <c r="E12" s="246"/>
      <c r="F12" s="246"/>
      <c r="G12" s="8"/>
    </row>
    <row r="13" spans="1:13" ht="7.5" customHeight="1" thickBot="1">
      <c r="A13" s="12"/>
      <c r="B13" s="13"/>
      <c r="C13" s="13"/>
      <c r="D13" s="13"/>
      <c r="E13" s="13"/>
      <c r="F13" s="13"/>
      <c r="G13" s="16"/>
    </row>
    <row r="14" spans="1:13" ht="27" thickBot="1">
      <c r="A14" s="17"/>
      <c r="B14" s="438" t="s">
        <v>210</v>
      </c>
      <c r="C14" s="439"/>
      <c r="D14" s="439"/>
      <c r="E14" s="439"/>
      <c r="F14" s="440"/>
      <c r="G14" s="18"/>
    </row>
    <row r="15" spans="1:13" ht="7.5" customHeight="1" thickBot="1">
      <c r="A15" s="17"/>
      <c r="B15" s="222"/>
      <c r="C15" s="222"/>
      <c r="D15" s="222"/>
      <c r="E15" s="222"/>
      <c r="F15" s="222"/>
      <c r="G15" s="10"/>
    </row>
    <row r="16" spans="1:13">
      <c r="A16" s="17"/>
      <c r="B16" s="332"/>
      <c r="C16" s="333" t="s">
        <v>108</v>
      </c>
      <c r="D16" s="333" t="s">
        <v>109</v>
      </c>
      <c r="E16" s="333" t="s">
        <v>110</v>
      </c>
      <c r="F16" s="334" t="s">
        <v>111</v>
      </c>
      <c r="G16" s="18"/>
    </row>
    <row r="17" spans="1:7">
      <c r="A17" s="17"/>
      <c r="B17" s="335" t="s">
        <v>112</v>
      </c>
      <c r="C17" s="442" t="s">
        <v>168</v>
      </c>
      <c r="D17" s="443"/>
      <c r="E17" s="443"/>
      <c r="F17" s="450"/>
      <c r="G17" s="18"/>
    </row>
    <row r="18" spans="1:7">
      <c r="A18" s="17"/>
      <c r="B18" s="335" t="s">
        <v>115</v>
      </c>
      <c r="C18" s="442" t="s">
        <v>200</v>
      </c>
      <c r="D18" s="444"/>
      <c r="E18" s="337" t="s">
        <v>169</v>
      </c>
      <c r="F18" s="338" t="s">
        <v>200</v>
      </c>
      <c r="G18" s="18"/>
    </row>
    <row r="19" spans="1:7">
      <c r="A19" s="17"/>
      <c r="B19" s="335" t="s">
        <v>116</v>
      </c>
      <c r="C19" s="442" t="s">
        <v>117</v>
      </c>
      <c r="D19" s="443"/>
      <c r="E19" s="443"/>
      <c r="F19" s="450"/>
      <c r="G19" s="18"/>
    </row>
    <row r="20" spans="1:7">
      <c r="A20" s="17"/>
      <c r="B20" s="335" t="s">
        <v>118</v>
      </c>
      <c r="C20" s="442" t="s">
        <v>201</v>
      </c>
      <c r="D20" s="444"/>
      <c r="E20" s="337" t="s">
        <v>167</v>
      </c>
      <c r="F20" s="337" t="s">
        <v>201</v>
      </c>
      <c r="G20" s="18"/>
    </row>
    <row r="21" spans="1:7">
      <c r="A21" s="17"/>
      <c r="B21" s="335" t="s">
        <v>119</v>
      </c>
      <c r="C21" s="442" t="s">
        <v>166</v>
      </c>
      <c r="D21" s="443"/>
      <c r="E21" s="443"/>
      <c r="F21" s="450"/>
      <c r="G21" s="18"/>
    </row>
    <row r="22" spans="1:7" ht="15" thickBot="1">
      <c r="A22" s="17"/>
      <c r="B22" s="336" t="s">
        <v>122</v>
      </c>
      <c r="C22" s="448" t="s">
        <v>123</v>
      </c>
      <c r="D22" s="448"/>
      <c r="E22" s="448"/>
      <c r="F22" s="449"/>
      <c r="G22" s="18"/>
    </row>
    <row r="23" spans="1:7" ht="7.5" customHeight="1" thickBot="1">
      <c r="A23" s="17"/>
      <c r="B23" s="242"/>
      <c r="C23" s="243"/>
      <c r="D23" s="243"/>
      <c r="E23" s="243"/>
      <c r="F23" s="243"/>
      <c r="G23" s="23"/>
    </row>
    <row r="24" spans="1:7" ht="15" thickBot="1"/>
    <row r="25" spans="1:7" ht="7.5" customHeight="1" thickBot="1">
      <c r="A25" s="9"/>
      <c r="B25" s="247"/>
      <c r="C25" s="247"/>
      <c r="D25" s="247"/>
      <c r="E25" s="247"/>
      <c r="F25" s="247"/>
      <c r="G25" s="16"/>
    </row>
    <row r="26" spans="1:7" ht="27" thickBot="1">
      <c r="A26" s="12"/>
      <c r="B26" s="445" t="s">
        <v>124</v>
      </c>
      <c r="C26" s="446"/>
      <c r="D26" s="446"/>
      <c r="E26" s="446"/>
      <c r="F26" s="447"/>
      <c r="G26" s="18"/>
    </row>
    <row r="27" spans="1:7" ht="7.5" customHeight="1">
      <c r="A27" s="17"/>
      <c r="B27" s="222"/>
      <c r="C27" s="222"/>
      <c r="D27" s="222"/>
      <c r="E27" s="222"/>
      <c r="F27" s="222"/>
      <c r="G27" s="18"/>
    </row>
    <row r="28" spans="1:7">
      <c r="A28" s="17"/>
      <c r="B28" s="248" t="s">
        <v>125</v>
      </c>
      <c r="C28" s="343" t="s">
        <v>126</v>
      </c>
      <c r="D28" s="327"/>
      <c r="E28" s="327"/>
      <c r="F28" s="328"/>
      <c r="G28" s="18"/>
    </row>
    <row r="29" spans="1:7">
      <c r="A29" s="17"/>
      <c r="B29" s="241" t="s">
        <v>127</v>
      </c>
      <c r="C29" s="344" t="s">
        <v>128</v>
      </c>
      <c r="G29" s="18"/>
    </row>
    <row r="30" spans="1:7">
      <c r="A30" s="17"/>
      <c r="B30" s="241" t="s">
        <v>129</v>
      </c>
      <c r="C30" s="329" t="s">
        <v>130</v>
      </c>
      <c r="D30" s="330"/>
      <c r="E30" s="330"/>
      <c r="F30" s="331"/>
      <c r="G30" s="18"/>
    </row>
    <row r="31" spans="1:7" ht="7.5" customHeight="1" thickBot="1">
      <c r="A31" s="17"/>
      <c r="B31" s="249"/>
      <c r="C31" s="249"/>
      <c r="D31" s="249"/>
      <c r="E31" s="249"/>
      <c r="F31" s="249"/>
      <c r="G31" s="23"/>
    </row>
    <row r="32" spans="1:7" ht="15" thickBot="1"/>
    <row r="33" spans="1:7" ht="7.5" customHeight="1" thickBot="1">
      <c r="A33" s="12"/>
      <c r="B33" s="247"/>
      <c r="C33" s="250"/>
      <c r="D33" s="247"/>
      <c r="E33" s="13"/>
      <c r="F33" s="251"/>
      <c r="G33" s="16"/>
    </row>
    <row r="34" spans="1:7" ht="27" thickBot="1">
      <c r="A34" s="252"/>
      <c r="B34" s="445" t="s">
        <v>66</v>
      </c>
      <c r="C34" s="446"/>
      <c r="D34" s="446"/>
      <c r="E34" s="446"/>
      <c r="F34" s="447"/>
      <c r="G34" s="128"/>
    </row>
    <row r="35" spans="1:7" ht="7.5" customHeight="1" thickBot="1">
      <c r="A35" s="252"/>
      <c r="B35" s="222"/>
      <c r="C35" s="222"/>
      <c r="D35" s="222"/>
      <c r="E35" s="222"/>
      <c r="F35" s="222"/>
      <c r="G35" s="128"/>
    </row>
    <row r="36" spans="1:7">
      <c r="A36" s="252"/>
      <c r="B36" s="214" t="s">
        <v>67</v>
      </c>
      <c r="C36" s="187"/>
      <c r="D36" s="186" t="s">
        <v>68</v>
      </c>
      <c r="E36" s="186"/>
      <c r="F36" s="215"/>
      <c r="G36" s="18"/>
    </row>
    <row r="37" spans="1:7">
      <c r="A37" s="252"/>
      <c r="B37" s="216" t="s">
        <v>75</v>
      </c>
      <c r="C37" s="233"/>
      <c r="D37" s="55" t="s">
        <v>69</v>
      </c>
      <c r="E37" s="55"/>
      <c r="F37" s="213"/>
      <c r="G37" s="18"/>
    </row>
    <row r="38" spans="1:7">
      <c r="A38" s="252"/>
      <c r="B38" s="216" t="s">
        <v>165</v>
      </c>
      <c r="C38" s="233"/>
      <c r="D38" s="55" t="s">
        <v>70</v>
      </c>
      <c r="E38" s="55"/>
      <c r="F38" s="213"/>
      <c r="G38" s="18"/>
    </row>
    <row r="39" spans="1:7">
      <c r="A39" s="252"/>
      <c r="B39" s="216"/>
      <c r="C39" s="233"/>
      <c r="D39" s="55" t="s">
        <v>71</v>
      </c>
      <c r="E39" s="55"/>
      <c r="F39" s="213"/>
      <c r="G39" s="18"/>
    </row>
    <row r="40" spans="1:7">
      <c r="A40" s="252"/>
      <c r="B40" s="57"/>
      <c r="C40" s="233"/>
      <c r="D40" s="233"/>
      <c r="E40" s="233"/>
      <c r="F40" s="73"/>
      <c r="G40" s="18"/>
    </row>
    <row r="41" spans="1:7">
      <c r="A41" s="252"/>
      <c r="B41" s="217" t="s">
        <v>77</v>
      </c>
      <c r="C41" s="233"/>
      <c r="D41" s="188" t="s">
        <v>78</v>
      </c>
      <c r="E41" s="188"/>
      <c r="F41" s="218"/>
      <c r="G41" s="18"/>
    </row>
    <row r="42" spans="1:7">
      <c r="A42" s="252"/>
      <c r="B42" s="219" t="s">
        <v>37</v>
      </c>
      <c r="C42" s="233"/>
      <c r="D42" s="184" t="s">
        <v>79</v>
      </c>
      <c r="E42" s="184"/>
      <c r="F42" s="185"/>
      <c r="G42" s="253"/>
    </row>
    <row r="43" spans="1:7">
      <c r="A43" s="252"/>
      <c r="B43" s="219" t="s">
        <v>38</v>
      </c>
      <c r="C43" s="233"/>
      <c r="D43" s="233"/>
      <c r="E43" s="233"/>
      <c r="F43" s="73"/>
      <c r="G43" s="18"/>
    </row>
    <row r="44" spans="1:7">
      <c r="A44" s="252"/>
      <c r="B44" s="57"/>
      <c r="C44" s="233"/>
      <c r="D44" s="188" t="s">
        <v>131</v>
      </c>
      <c r="E44" s="188"/>
      <c r="F44" s="218"/>
      <c r="G44" s="18"/>
    </row>
    <row r="45" spans="1:7">
      <c r="A45" s="252"/>
      <c r="B45" s="217" t="s">
        <v>76</v>
      </c>
      <c r="C45" s="233"/>
      <c r="D45" s="55" t="s">
        <v>81</v>
      </c>
      <c r="E45" s="55"/>
      <c r="F45" s="213"/>
      <c r="G45" s="18"/>
    </row>
    <row r="46" spans="1:7">
      <c r="A46" s="252"/>
      <c r="B46" s="220" t="s">
        <v>72</v>
      </c>
      <c r="C46" s="233"/>
      <c r="D46" s="233"/>
      <c r="E46" s="233"/>
      <c r="F46" s="73"/>
      <c r="G46" s="18"/>
    </row>
    <row r="47" spans="1:7">
      <c r="A47" s="252"/>
      <c r="B47" s="220" t="s">
        <v>73</v>
      </c>
      <c r="C47" s="233"/>
      <c r="D47" s="188" t="s">
        <v>80</v>
      </c>
      <c r="E47" s="188"/>
      <c r="F47" s="218"/>
      <c r="G47" s="18"/>
    </row>
    <row r="48" spans="1:7">
      <c r="A48" s="252"/>
      <c r="B48" s="221" t="s">
        <v>74</v>
      </c>
      <c r="C48" s="233"/>
      <c r="D48" s="55" t="s">
        <v>84</v>
      </c>
      <c r="E48" s="55"/>
      <c r="F48" s="213"/>
      <c r="G48" s="18"/>
    </row>
    <row r="49" spans="1:7">
      <c r="A49" s="252"/>
      <c r="B49" s="216" t="s">
        <v>82</v>
      </c>
      <c r="C49" s="233"/>
      <c r="D49" s="55" t="s">
        <v>83</v>
      </c>
      <c r="E49" s="55"/>
      <c r="F49" s="213"/>
      <c r="G49" s="18"/>
    </row>
    <row r="50" spans="1:7" ht="15" thickBot="1">
      <c r="A50" s="252"/>
      <c r="B50" s="58"/>
      <c r="C50" s="53"/>
      <c r="D50" s="53"/>
      <c r="E50" s="53"/>
      <c r="F50" s="223"/>
      <c r="G50" s="18"/>
    </row>
    <row r="51" spans="1:7" ht="7.5" customHeight="1" thickBot="1">
      <c r="A51" s="254"/>
      <c r="B51" s="249"/>
      <c r="C51" s="249"/>
      <c r="D51" s="249"/>
      <c r="E51" s="249"/>
      <c r="F51" s="249"/>
      <c r="G51" s="23"/>
    </row>
  </sheetData>
  <mergeCells count="19">
    <mergeCell ref="B34:F34"/>
    <mergeCell ref="C22:F22"/>
    <mergeCell ref="C21:F21"/>
    <mergeCell ref="C20:D20"/>
    <mergeCell ref="B14:F14"/>
    <mergeCell ref="C19:F19"/>
    <mergeCell ref="C18:D18"/>
    <mergeCell ref="C17:F17"/>
    <mergeCell ref="B26:F26"/>
    <mergeCell ref="C10:F10"/>
    <mergeCell ref="I5:M9"/>
    <mergeCell ref="B2:F2"/>
    <mergeCell ref="C5:D5"/>
    <mergeCell ref="E5:F5"/>
    <mergeCell ref="E6:F6"/>
    <mergeCell ref="C7:F7"/>
    <mergeCell ref="E8:F8"/>
    <mergeCell ref="C9:D9"/>
    <mergeCell ref="E9:F9"/>
  </mergeCells>
  <hyperlinks>
    <hyperlink ref="B46" r:id="rId1" display=" - Interest Rates and Fees"/>
    <hyperlink ref="B47" r:id="rId2" display=" - Federal Direct Loan Overview"/>
    <hyperlink ref="B48" r:id="rId3" display=" - Federal PLUS Loan Overview"/>
    <hyperlink ref="B43" r:id="rId4" display="* AAMC Budgeting Ideas and Tips"/>
    <hyperlink ref="B49" r:id="rId5"/>
    <hyperlink ref="D45" r:id="rId6"/>
    <hyperlink ref="D49" r:id="rId7"/>
    <hyperlink ref="D48" r:id="rId8"/>
    <hyperlink ref="C40" r:id="rId9" display="www.oakland.edu/ebill"/>
    <hyperlink ref="C38:G38" r:id="rId10" display="MySail"/>
    <hyperlink ref="C40:G40" r:id="rId11" display="eBILL"/>
    <hyperlink ref="C41:G41" r:id="rId12" display="Flywire"/>
    <hyperlink ref="C39:G39" r:id="rId13" display="MedSync"/>
    <hyperlink ref="B38" r:id="rId14" display="2016-2017 OUWB Cost of Attendance"/>
    <hyperlink ref="B42" r:id="rId15" display="* AAMC Budgeting Basics"/>
    <hyperlink ref="B37" r:id="rId16"/>
    <hyperlink ref="D42" r:id="rId17" display="USMLE Step 1 Fees"/>
    <hyperlink ref="D37" r:id="rId18"/>
    <hyperlink ref="D38" r:id="rId19"/>
    <hyperlink ref="D39" r:id="rId20"/>
    <hyperlink ref="C28:F28" r:id="rId21" display="MySail"/>
    <hyperlink ref="C30:F30" r:id="rId22" display="Flywire"/>
    <hyperlink ref="C28" r:id="rId23"/>
    <hyperlink ref="C29" r:id="rId24"/>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M43"/>
  <sheetViews>
    <sheetView showGridLines="0" zoomScale="120" zoomScaleNormal="120" zoomScalePageLayoutView="120" workbookViewId="0">
      <selection activeCell="C6" sqref="C6"/>
    </sheetView>
  </sheetViews>
  <sheetFormatPr baseColWidth="10" defaultColWidth="8.83203125" defaultRowHeight="14" x14ac:dyDescent="0"/>
  <cols>
    <col min="1" max="1" width="1.5" customWidth="1"/>
    <col min="2" max="2" width="40" customWidth="1"/>
    <col min="3" max="3" width="20" customWidth="1"/>
    <col min="4" max="4" width="1.5" customWidth="1"/>
    <col min="5" max="5" width="40" customWidth="1"/>
    <col min="6" max="6" width="20" customWidth="1"/>
    <col min="7" max="7" width="1.33203125" customWidth="1"/>
  </cols>
  <sheetData>
    <row r="1" spans="1:13" ht="7.5" customHeight="1" thickBot="1">
      <c r="A1" s="12"/>
      <c r="B1" s="13"/>
      <c r="C1" s="13"/>
      <c r="D1" s="13"/>
      <c r="E1" s="13"/>
      <c r="F1" s="13"/>
      <c r="G1" s="16"/>
    </row>
    <row r="2" spans="1:13">
      <c r="A2" s="17"/>
      <c r="B2" s="363" t="s">
        <v>173</v>
      </c>
      <c r="C2" s="364"/>
      <c r="D2" s="364"/>
      <c r="E2" s="364"/>
      <c r="F2" s="365"/>
      <c r="G2" s="18"/>
    </row>
    <row r="3" spans="1:13" ht="15" thickBot="1">
      <c r="A3" s="17"/>
      <c r="B3" s="366"/>
      <c r="C3" s="367"/>
      <c r="D3" s="367"/>
      <c r="E3" s="367"/>
      <c r="F3" s="368"/>
      <c r="G3" s="18"/>
    </row>
    <row r="4" spans="1:13" ht="7.5" customHeight="1" thickBot="1">
      <c r="A4" s="24"/>
      <c r="B4" s="86"/>
      <c r="C4" s="86"/>
      <c r="D4" s="86"/>
      <c r="E4" s="86"/>
      <c r="F4" s="86"/>
      <c r="G4" s="25"/>
      <c r="H4" s="3"/>
    </row>
    <row r="5" spans="1:13" ht="16" thickBot="1">
      <c r="A5" s="24"/>
      <c r="B5" s="381" t="s">
        <v>52</v>
      </c>
      <c r="C5" s="382"/>
      <c r="D5" s="86"/>
      <c r="E5" s="381" t="s">
        <v>53</v>
      </c>
      <c r="F5" s="382"/>
      <c r="G5" s="25"/>
      <c r="H5" s="3"/>
    </row>
    <row r="6" spans="1:13" ht="15.75" customHeight="1" thickBot="1">
      <c r="A6" s="24"/>
      <c r="B6" s="116" t="s">
        <v>40</v>
      </c>
      <c r="C6" s="123">
        <v>0</v>
      </c>
      <c r="D6" s="86"/>
      <c r="E6" s="116" t="s">
        <v>43</v>
      </c>
      <c r="F6" s="123">
        <v>0</v>
      </c>
      <c r="G6" s="26"/>
      <c r="H6" s="4"/>
      <c r="I6" s="145"/>
      <c r="J6" s="115" t="s">
        <v>54</v>
      </c>
    </row>
    <row r="7" spans="1:13" ht="15.75" customHeight="1" thickBot="1">
      <c r="A7" s="24"/>
      <c r="B7" s="258" t="s">
        <v>140</v>
      </c>
      <c r="C7" s="123">
        <v>0</v>
      </c>
      <c r="D7" s="86"/>
      <c r="E7" s="117" t="s">
        <v>9</v>
      </c>
      <c r="F7" s="123">
        <v>0</v>
      </c>
      <c r="G7" s="26"/>
      <c r="H7" s="4"/>
    </row>
    <row r="8" spans="1:13" ht="16.5" customHeight="1" thickBot="1">
      <c r="A8" s="24"/>
      <c r="B8" s="117" t="s">
        <v>14</v>
      </c>
      <c r="C8" s="123">
        <v>0</v>
      </c>
      <c r="D8" s="86"/>
      <c r="E8" s="117" t="s">
        <v>10</v>
      </c>
      <c r="F8" s="123">
        <v>0</v>
      </c>
      <c r="G8" s="26"/>
      <c r="H8" s="4"/>
      <c r="I8" s="354" t="s">
        <v>134</v>
      </c>
      <c r="J8" s="355"/>
      <c r="K8" s="355"/>
      <c r="L8" s="355"/>
      <c r="M8" s="356"/>
    </row>
    <row r="9" spans="1:13" ht="16" thickBot="1">
      <c r="A9" s="24"/>
      <c r="B9" s="117" t="s">
        <v>137</v>
      </c>
      <c r="C9" s="123">
        <v>0</v>
      </c>
      <c r="D9" s="86"/>
      <c r="E9" s="117" t="s">
        <v>44</v>
      </c>
      <c r="F9" s="123">
        <v>0</v>
      </c>
      <c r="G9" s="26"/>
      <c r="H9" s="4"/>
      <c r="I9" s="357"/>
      <c r="J9" s="358"/>
      <c r="K9" s="358"/>
      <c r="L9" s="358"/>
      <c r="M9" s="359"/>
    </row>
    <row r="10" spans="1:13" ht="16" thickBot="1">
      <c r="A10" s="24"/>
      <c r="B10" s="117" t="s">
        <v>138</v>
      </c>
      <c r="C10" s="123">
        <v>0</v>
      </c>
      <c r="D10" s="86"/>
      <c r="E10" s="117" t="s">
        <v>45</v>
      </c>
      <c r="F10" s="123">
        <v>0</v>
      </c>
      <c r="G10" s="26"/>
      <c r="H10" s="4"/>
      <c r="I10" s="357"/>
      <c r="J10" s="358"/>
      <c r="K10" s="358"/>
      <c r="L10" s="358"/>
      <c r="M10" s="359"/>
    </row>
    <row r="11" spans="1:13" ht="16" thickBot="1">
      <c r="A11" s="24"/>
      <c r="B11" s="232" t="s">
        <v>139</v>
      </c>
      <c r="C11" s="123">
        <v>0</v>
      </c>
      <c r="D11" s="86"/>
      <c r="E11" s="117" t="s">
        <v>46</v>
      </c>
      <c r="F11" s="123">
        <v>0</v>
      </c>
      <c r="G11" s="26"/>
      <c r="H11" s="4"/>
      <c r="I11" s="357"/>
      <c r="J11" s="358"/>
      <c r="K11" s="358"/>
      <c r="L11" s="358"/>
      <c r="M11" s="359"/>
    </row>
    <row r="12" spans="1:13" ht="16" thickBot="1">
      <c r="A12" s="24"/>
      <c r="B12" s="117" t="s">
        <v>136</v>
      </c>
      <c r="C12" s="123">
        <v>0</v>
      </c>
      <c r="D12" s="86"/>
      <c r="E12" s="117" t="s">
        <v>47</v>
      </c>
      <c r="F12" s="123">
        <v>0</v>
      </c>
      <c r="G12" s="25"/>
      <c r="H12" s="3"/>
      <c r="I12" s="360"/>
      <c r="J12" s="361"/>
      <c r="K12" s="361"/>
      <c r="L12" s="361"/>
      <c r="M12" s="362"/>
    </row>
    <row r="13" spans="1:13" ht="16" thickBot="1">
      <c r="A13" s="24"/>
      <c r="B13" s="117" t="s">
        <v>56</v>
      </c>
      <c r="C13" s="123">
        <v>0</v>
      </c>
      <c r="D13" s="86"/>
      <c r="E13" s="117" t="s">
        <v>48</v>
      </c>
      <c r="F13" s="123">
        <v>0</v>
      </c>
      <c r="G13" s="25"/>
      <c r="H13" s="3"/>
    </row>
    <row r="14" spans="1:13" ht="16" thickBot="1">
      <c r="A14" s="24"/>
      <c r="B14" s="117" t="s">
        <v>57</v>
      </c>
      <c r="C14" s="123">
        <v>0</v>
      </c>
      <c r="D14" s="86"/>
      <c r="E14" s="117" t="s">
        <v>42</v>
      </c>
      <c r="F14" s="123">
        <v>0</v>
      </c>
      <c r="G14" s="25"/>
      <c r="H14" s="3"/>
    </row>
    <row r="15" spans="1:13" ht="16" thickBot="1">
      <c r="A15" s="24"/>
      <c r="B15" s="117" t="s">
        <v>41</v>
      </c>
      <c r="C15" s="123">
        <v>0</v>
      </c>
      <c r="D15" s="86"/>
      <c r="E15" s="227" t="s">
        <v>42</v>
      </c>
      <c r="F15" s="123">
        <v>0</v>
      </c>
      <c r="G15" s="25"/>
      <c r="H15" s="3"/>
    </row>
    <row r="16" spans="1:13" ht="16" thickBot="1">
      <c r="A16" s="24"/>
      <c r="B16" s="228" t="s">
        <v>12</v>
      </c>
      <c r="C16" s="229">
        <f>SUM(C6:C15)</f>
        <v>0</v>
      </c>
      <c r="D16" s="86"/>
      <c r="E16" s="228" t="s">
        <v>11</v>
      </c>
      <c r="F16" s="229">
        <f>SUM(F6:F15)</f>
        <v>0</v>
      </c>
      <c r="G16" s="25"/>
      <c r="H16" s="3"/>
    </row>
    <row r="17" spans="1:13" ht="15">
      <c r="A17" s="24"/>
      <c r="B17" s="118"/>
      <c r="C17" s="119"/>
      <c r="D17" s="86"/>
      <c r="E17" s="57"/>
      <c r="F17" s="124"/>
      <c r="G17" s="25"/>
      <c r="H17" s="3"/>
    </row>
    <row r="18" spans="1:13" ht="15">
      <c r="A18" s="24"/>
      <c r="B18" s="375" t="s">
        <v>36</v>
      </c>
      <c r="C18" s="376"/>
      <c r="D18" s="86"/>
      <c r="E18" s="120" t="s">
        <v>11</v>
      </c>
      <c r="F18" s="230">
        <f>SUM(F6:F15)</f>
        <v>0</v>
      </c>
      <c r="G18" s="25"/>
      <c r="H18" s="3"/>
    </row>
    <row r="19" spans="1:13" ht="16" thickBot="1">
      <c r="A19" s="24"/>
      <c r="B19" s="375"/>
      <c r="C19" s="376"/>
      <c r="D19" s="86"/>
      <c r="E19" s="120" t="s">
        <v>12</v>
      </c>
      <c r="F19" s="231">
        <f>SUM(C6:C15)</f>
        <v>0</v>
      </c>
      <c r="G19" s="25"/>
      <c r="H19" s="3"/>
    </row>
    <row r="20" spans="1:13" ht="16" thickBot="1">
      <c r="A20" s="24"/>
      <c r="B20" s="375"/>
      <c r="C20" s="376"/>
      <c r="D20" s="86"/>
      <c r="E20" s="120" t="s">
        <v>13</v>
      </c>
      <c r="F20" s="125">
        <f>SUM(F18:F19)</f>
        <v>0</v>
      </c>
      <c r="G20" s="25"/>
      <c r="H20" s="3"/>
      <c r="I20" s="95"/>
      <c r="J20" s="115" t="s">
        <v>60</v>
      </c>
    </row>
    <row r="21" spans="1:13" ht="15">
      <c r="A21" s="24"/>
      <c r="B21" s="375"/>
      <c r="C21" s="376"/>
      <c r="D21" s="86"/>
      <c r="E21" s="120"/>
      <c r="F21" s="121"/>
      <c r="G21" s="25"/>
      <c r="H21" s="3"/>
    </row>
    <row r="22" spans="1:13" ht="15">
      <c r="A22" s="24"/>
      <c r="B22" s="375"/>
      <c r="C22" s="376"/>
      <c r="D22" s="86"/>
      <c r="E22" s="120" t="s">
        <v>94</v>
      </c>
      <c r="F22" s="379"/>
      <c r="G22" s="25"/>
      <c r="H22" s="3"/>
    </row>
    <row r="23" spans="1:13" ht="16" thickBot="1">
      <c r="A23" s="24"/>
      <c r="B23" s="377"/>
      <c r="C23" s="378"/>
      <c r="D23" s="86"/>
      <c r="E23" s="122"/>
      <c r="F23" s="380"/>
      <c r="G23" s="25"/>
      <c r="H23" s="3"/>
    </row>
    <row r="24" spans="1:13" ht="7.5" customHeight="1" thickBot="1">
      <c r="A24" s="180"/>
      <c r="B24" s="27"/>
      <c r="C24" s="27"/>
      <c r="D24" s="224"/>
      <c r="E24" s="225"/>
      <c r="F24" s="225"/>
      <c r="G24" s="226"/>
      <c r="H24" s="3"/>
    </row>
    <row r="25" spans="1:13" ht="16" thickBot="1">
      <c r="A25" s="3"/>
      <c r="B25" s="8"/>
      <c r="C25" s="113"/>
      <c r="D25" s="114"/>
      <c r="E25" s="3"/>
      <c r="F25" s="3"/>
      <c r="G25" s="3"/>
      <c r="H25" s="3"/>
    </row>
    <row r="26" spans="1:13" ht="16.5" customHeight="1" thickBot="1">
      <c r="A26" s="3"/>
      <c r="B26" s="383" t="s">
        <v>104</v>
      </c>
      <c r="C26" s="384"/>
      <c r="D26" s="3"/>
      <c r="E26" s="369" t="s">
        <v>103</v>
      </c>
      <c r="F26" s="370"/>
      <c r="G26" s="3"/>
      <c r="H26" s="3"/>
      <c r="I26" s="354" t="s">
        <v>172</v>
      </c>
      <c r="J26" s="355"/>
      <c r="K26" s="355"/>
      <c r="L26" s="355"/>
      <c r="M26" s="356"/>
    </row>
    <row r="27" spans="1:13" ht="15">
      <c r="A27" s="3"/>
      <c r="B27" s="385" t="s">
        <v>141</v>
      </c>
      <c r="C27" s="386"/>
      <c r="D27" s="8"/>
      <c r="E27" s="371" t="s">
        <v>99</v>
      </c>
      <c r="F27" s="372"/>
      <c r="G27" s="3"/>
      <c r="H27" s="3"/>
      <c r="I27" s="357"/>
      <c r="J27" s="358"/>
      <c r="K27" s="358"/>
      <c r="L27" s="358"/>
      <c r="M27" s="359"/>
    </row>
    <row r="28" spans="1:13" ht="15">
      <c r="A28" s="3"/>
      <c r="B28" s="387"/>
      <c r="C28" s="388"/>
      <c r="D28" s="8"/>
      <c r="E28" s="373"/>
      <c r="F28" s="374"/>
      <c r="G28" s="3"/>
      <c r="H28" s="3"/>
      <c r="I28" s="357"/>
      <c r="J28" s="358"/>
      <c r="K28" s="358"/>
      <c r="L28" s="358"/>
      <c r="M28" s="359"/>
    </row>
    <row r="29" spans="1:13" ht="15">
      <c r="A29" s="3"/>
      <c r="B29" s="387"/>
      <c r="C29" s="388"/>
      <c r="D29" s="8"/>
      <c r="E29" s="373"/>
      <c r="F29" s="374"/>
      <c r="G29" s="3"/>
      <c r="H29" s="3"/>
      <c r="I29" s="357"/>
      <c r="J29" s="358"/>
      <c r="K29" s="358"/>
      <c r="L29" s="358"/>
      <c r="M29" s="359"/>
    </row>
    <row r="30" spans="1:13" ht="16" thickBot="1">
      <c r="A30" s="3"/>
      <c r="B30" s="387"/>
      <c r="C30" s="388"/>
      <c r="D30" s="8"/>
      <c r="E30" s="373"/>
      <c r="F30" s="374"/>
      <c r="G30" s="3"/>
      <c r="H30" s="3"/>
      <c r="I30" s="360"/>
      <c r="J30" s="361"/>
      <c r="K30" s="361"/>
      <c r="L30" s="361"/>
      <c r="M30" s="362"/>
    </row>
    <row r="31" spans="1:13" ht="16" thickBot="1">
      <c r="A31" s="3"/>
      <c r="B31" s="387"/>
      <c r="C31" s="388"/>
      <c r="D31" s="8"/>
      <c r="E31" s="373"/>
      <c r="F31" s="374"/>
      <c r="G31" s="3"/>
      <c r="H31" s="3"/>
    </row>
    <row r="32" spans="1:13" ht="15">
      <c r="A32" s="3"/>
      <c r="B32" s="387"/>
      <c r="C32" s="388"/>
      <c r="D32" s="8"/>
      <c r="E32" s="209" t="s">
        <v>97</v>
      </c>
      <c r="F32" s="211"/>
      <c r="G32" s="3"/>
      <c r="H32" s="3"/>
    </row>
    <row r="33" spans="1:8" ht="16" thickBot="1">
      <c r="A33" s="3"/>
      <c r="B33" s="389"/>
      <c r="C33" s="390"/>
      <c r="D33" s="8"/>
      <c r="E33" s="210" t="s">
        <v>98</v>
      </c>
      <c r="F33" s="212"/>
      <c r="G33" s="3"/>
      <c r="H33" s="3"/>
    </row>
    <row r="34" spans="1:8" ht="15">
      <c r="A34" s="3"/>
      <c r="D34" s="8"/>
      <c r="G34" s="3"/>
      <c r="H34" s="3"/>
    </row>
    <row r="35" spans="1:8" ht="15">
      <c r="A35" s="3"/>
      <c r="G35" s="3"/>
      <c r="H35" s="3"/>
    </row>
    <row r="36" spans="1:8" ht="15">
      <c r="A36" s="3"/>
      <c r="G36" s="3"/>
      <c r="H36" s="3"/>
    </row>
    <row r="37" spans="1:8" ht="15">
      <c r="A37" s="3"/>
      <c r="G37" s="3"/>
      <c r="H37" s="3"/>
    </row>
    <row r="38" spans="1:8" ht="15">
      <c r="A38" s="3"/>
      <c r="G38" s="3"/>
      <c r="H38" s="3"/>
    </row>
    <row r="39" spans="1:8" ht="15">
      <c r="A39" s="3"/>
      <c r="G39" s="3"/>
      <c r="H39" s="3"/>
    </row>
    <row r="40" spans="1:8" ht="15">
      <c r="A40" s="3"/>
      <c r="G40" s="3"/>
      <c r="H40" s="3"/>
    </row>
    <row r="41" spans="1:8" ht="15">
      <c r="A41" s="3"/>
      <c r="G41" s="3"/>
      <c r="H41" s="3"/>
    </row>
    <row r="42" spans="1:8" ht="7.5" customHeight="1">
      <c r="A42" s="3"/>
      <c r="G42" s="3"/>
      <c r="H42" s="3"/>
    </row>
    <row r="43" spans="1:8" ht="15">
      <c r="A43" s="3"/>
      <c r="G43" s="3"/>
      <c r="H43" s="3"/>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location="AssistanceWeOffer"/>
    <hyperlink ref="E32" r:id="rId2"/>
  </hyperlinks>
  <pageMargins left="0.7" right="0.7" top="0.75" bottom="0.75" header="0.3" footer="0.3"/>
  <pageSetup scale="68" orientation="landscape"/>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M42"/>
  <sheetViews>
    <sheetView showGridLines="0" zoomScale="120" zoomScaleNormal="120" zoomScalePageLayoutView="120" workbookViewId="0">
      <selection activeCell="F8" sqref="F8"/>
    </sheetView>
  </sheetViews>
  <sheetFormatPr baseColWidth="10" defaultColWidth="8.83203125" defaultRowHeight="14" x14ac:dyDescent="0"/>
  <cols>
    <col min="1" max="1" width="1.5" customWidth="1"/>
    <col min="2" max="2" width="54.33203125" customWidth="1"/>
    <col min="3" max="3" width="17.1640625" style="2" customWidth="1"/>
    <col min="4" max="5" width="14.33203125" customWidth="1"/>
    <col min="6" max="6" width="20" style="11" customWidth="1"/>
    <col min="7" max="7" width="1.5" customWidth="1"/>
    <col min="9" max="9" width="9.6640625" customWidth="1"/>
    <col min="12" max="12" width="9.1640625" customWidth="1"/>
  </cols>
  <sheetData>
    <row r="1" spans="1:13" ht="7.5" customHeight="1" thickBot="1">
      <c r="A1" s="12"/>
      <c r="B1" s="13"/>
      <c r="C1" s="14"/>
      <c r="D1" s="13"/>
      <c r="E1" s="13"/>
      <c r="F1" s="15"/>
      <c r="G1" s="16"/>
    </row>
    <row r="2" spans="1:13" ht="15" customHeight="1">
      <c r="A2" s="17"/>
      <c r="B2" s="403" t="s">
        <v>174</v>
      </c>
      <c r="C2" s="404"/>
      <c r="D2" s="404"/>
      <c r="E2" s="404"/>
      <c r="F2" s="405"/>
      <c r="G2" s="18"/>
    </row>
    <row r="3" spans="1:13" ht="15" thickBot="1">
      <c r="A3" s="17"/>
      <c r="B3" s="406"/>
      <c r="C3" s="407"/>
      <c r="D3" s="407"/>
      <c r="E3" s="407"/>
      <c r="F3" s="408"/>
      <c r="G3" s="18"/>
    </row>
    <row r="4" spans="1:13" ht="7.5" customHeight="1" thickBot="1">
      <c r="A4" s="17"/>
      <c r="B4" s="36"/>
      <c r="C4" s="37"/>
      <c r="D4" s="36"/>
      <c r="E4" s="36"/>
      <c r="F4" s="38"/>
      <c r="G4" s="18"/>
    </row>
    <row r="5" spans="1:13" ht="15" thickBot="1">
      <c r="A5" s="17"/>
      <c r="B5" s="391" t="s">
        <v>15</v>
      </c>
      <c r="C5" s="392"/>
      <c r="D5" s="392"/>
      <c r="E5" s="392"/>
      <c r="F5" s="393"/>
      <c r="G5" s="18"/>
      <c r="I5" s="61"/>
      <c r="J5" s="61"/>
      <c r="K5" s="61"/>
      <c r="L5" s="61"/>
    </row>
    <row r="6" spans="1:13" ht="15" thickBot="1">
      <c r="A6" s="17"/>
      <c r="B6" s="398" t="s">
        <v>175</v>
      </c>
      <c r="C6" s="398"/>
      <c r="D6" s="398"/>
      <c r="E6" s="398"/>
      <c r="F6" s="96">
        <v>55194</v>
      </c>
      <c r="G6" s="18"/>
      <c r="I6" s="61"/>
      <c r="J6" s="61"/>
      <c r="K6" s="61"/>
      <c r="L6" s="61"/>
    </row>
    <row r="7" spans="1:13" ht="15" thickBot="1">
      <c r="A7" s="19"/>
      <c r="B7" s="398" t="s">
        <v>55</v>
      </c>
      <c r="C7" s="398"/>
      <c r="D7" s="178">
        <f>'Expense Planner'!$F$20</f>
        <v>0</v>
      </c>
      <c r="E7" s="259" t="s">
        <v>1</v>
      </c>
      <c r="F7" s="97">
        <f>D7*10</f>
        <v>0</v>
      </c>
      <c r="G7" s="18"/>
      <c r="I7" s="94"/>
      <c r="J7" s="61" t="s">
        <v>105</v>
      </c>
      <c r="K7" s="61"/>
      <c r="L7" s="61"/>
    </row>
    <row r="8" spans="1:13" ht="15" thickBot="1">
      <c r="A8" s="19"/>
      <c r="B8" s="398" t="s">
        <v>176</v>
      </c>
      <c r="C8" s="398"/>
      <c r="D8" s="398"/>
      <c r="E8" s="398"/>
      <c r="F8" s="98">
        <v>0</v>
      </c>
      <c r="G8" s="18"/>
      <c r="I8" s="63"/>
      <c r="J8" s="61" t="s">
        <v>49</v>
      </c>
      <c r="K8" s="61"/>
      <c r="L8" s="61"/>
    </row>
    <row r="9" spans="1:13" ht="15" thickBot="1">
      <c r="A9" s="19"/>
      <c r="B9" s="409" t="s">
        <v>39</v>
      </c>
      <c r="C9" s="410"/>
      <c r="D9" s="410"/>
      <c r="E9" s="411"/>
      <c r="F9" s="108">
        <v>0</v>
      </c>
      <c r="G9" s="18"/>
      <c r="I9" s="71"/>
      <c r="J9" s="61" t="s">
        <v>23</v>
      </c>
      <c r="K9" s="61"/>
      <c r="L9" s="61"/>
    </row>
    <row r="10" spans="1:13" ht="15" thickBot="1">
      <c r="A10" s="19"/>
      <c r="B10" s="104" t="s">
        <v>17</v>
      </c>
      <c r="C10" s="105"/>
      <c r="D10" s="106"/>
      <c r="E10" s="105"/>
      <c r="F10" s="107">
        <f>SUM(F6:F9)</f>
        <v>55194</v>
      </c>
      <c r="G10" s="18"/>
      <c r="I10" s="61"/>
      <c r="J10" s="61"/>
      <c r="K10" s="61"/>
      <c r="L10" s="61"/>
    </row>
    <row r="11" spans="1:13" ht="7.5" customHeight="1" thickBot="1">
      <c r="A11" s="19"/>
      <c r="B11" s="41"/>
      <c r="C11" s="37"/>
      <c r="D11" s="42"/>
      <c r="E11" s="43"/>
      <c r="F11" s="44"/>
      <c r="G11" s="18"/>
      <c r="I11" s="61"/>
      <c r="J11" s="61"/>
      <c r="K11" s="61"/>
      <c r="L11" s="61"/>
    </row>
    <row r="12" spans="1:13" ht="15.75" customHeight="1" thickBot="1">
      <c r="A12" s="19"/>
      <c r="B12" s="394" t="s">
        <v>16</v>
      </c>
      <c r="C12" s="395"/>
      <c r="D12" s="395"/>
      <c r="E12" s="395"/>
      <c r="F12" s="396"/>
      <c r="G12" s="18"/>
      <c r="I12" s="354" t="s">
        <v>134</v>
      </c>
      <c r="J12" s="355"/>
      <c r="K12" s="355"/>
      <c r="L12" s="355"/>
      <c r="M12" s="356"/>
    </row>
    <row r="13" spans="1:13">
      <c r="A13" s="19"/>
      <c r="B13" s="397" t="s">
        <v>211</v>
      </c>
      <c r="C13" s="397"/>
      <c r="D13" s="397"/>
      <c r="E13" s="397"/>
      <c r="F13" s="67">
        <v>0</v>
      </c>
      <c r="G13" s="18"/>
      <c r="I13" s="357"/>
      <c r="J13" s="358"/>
      <c r="K13" s="358"/>
      <c r="L13" s="358"/>
      <c r="M13" s="359"/>
    </row>
    <row r="14" spans="1:13">
      <c r="A14" s="19"/>
      <c r="B14" s="398" t="s">
        <v>58</v>
      </c>
      <c r="C14" s="398"/>
      <c r="D14" s="398"/>
      <c r="E14" s="398"/>
      <c r="F14" s="39">
        <v>0</v>
      </c>
      <c r="G14" s="18"/>
      <c r="I14" s="357"/>
      <c r="J14" s="358"/>
      <c r="K14" s="358"/>
      <c r="L14" s="358"/>
      <c r="M14" s="359"/>
    </row>
    <row r="15" spans="1:13" ht="15" thickBot="1">
      <c r="A15" s="19"/>
      <c r="B15" s="399" t="s">
        <v>65</v>
      </c>
      <c r="C15" s="399"/>
      <c r="D15" s="399"/>
      <c r="E15" s="399"/>
      <c r="F15" s="90">
        <v>0</v>
      </c>
      <c r="G15" s="18"/>
      <c r="I15" s="357"/>
      <c r="J15" s="358"/>
      <c r="K15" s="358"/>
      <c r="L15" s="358"/>
      <c r="M15" s="359"/>
    </row>
    <row r="16" spans="1:13" ht="15" thickBot="1">
      <c r="A16" s="19"/>
      <c r="B16" s="100" t="s">
        <v>18</v>
      </c>
      <c r="C16" s="101"/>
      <c r="D16" s="102"/>
      <c r="E16" s="103"/>
      <c r="F16" s="109">
        <f>SUM(F13:F15)</f>
        <v>0</v>
      </c>
      <c r="G16" s="18"/>
      <c r="I16" s="360"/>
      <c r="J16" s="361"/>
      <c r="K16" s="361"/>
      <c r="L16" s="361"/>
      <c r="M16" s="362"/>
    </row>
    <row r="17" spans="1:13" s="1" customFormat="1" ht="7.5" customHeight="1" thickBot="1">
      <c r="A17" s="20"/>
      <c r="B17" s="41"/>
      <c r="C17" s="41"/>
      <c r="D17" s="41"/>
      <c r="E17" s="41"/>
      <c r="F17" s="46"/>
      <c r="G17" s="21"/>
      <c r="I17" s="87"/>
      <c r="J17" s="87"/>
      <c r="K17" s="87"/>
      <c r="L17" s="87"/>
    </row>
    <row r="18" spans="1:13" s="1" customFormat="1" ht="15" thickBot="1">
      <c r="A18" s="20"/>
      <c r="B18" s="47" t="s">
        <v>5</v>
      </c>
      <c r="C18" s="48"/>
      <c r="D18" s="49"/>
      <c r="E18" s="49"/>
      <c r="F18" s="45">
        <f>F10-F16</f>
        <v>55194</v>
      </c>
      <c r="G18" s="21"/>
      <c r="I18" s="87"/>
      <c r="J18" s="99"/>
      <c r="K18" s="87"/>
      <c r="L18" s="87"/>
    </row>
    <row r="19" spans="1:13" ht="7.5" customHeight="1" thickBot="1">
      <c r="A19" s="17"/>
      <c r="B19" s="36"/>
      <c r="C19" s="37"/>
      <c r="D19" s="36"/>
      <c r="E19" s="36"/>
      <c r="F19" s="38"/>
      <c r="G19" s="18"/>
      <c r="I19" s="61"/>
      <c r="J19" s="61"/>
      <c r="K19" s="61"/>
      <c r="L19" s="61"/>
    </row>
    <row r="20" spans="1:13" ht="15" customHeight="1">
      <c r="A20" s="17"/>
      <c r="B20" s="400" t="s">
        <v>177</v>
      </c>
      <c r="C20" s="401"/>
      <c r="D20" s="401"/>
      <c r="E20" s="402"/>
      <c r="F20" s="266">
        <f>IF((F18/(1-0.01066))&lt;=42722,(F18/(1-0.01066)),42722)</f>
        <v>42722</v>
      </c>
      <c r="G20" s="18"/>
      <c r="I20" s="354" t="s">
        <v>172</v>
      </c>
      <c r="J20" s="355"/>
      <c r="K20" s="355"/>
      <c r="L20" s="355"/>
      <c r="M20" s="356"/>
    </row>
    <row r="21" spans="1:13" ht="15" customHeight="1">
      <c r="A21" s="17"/>
      <c r="B21" s="272" t="s">
        <v>178</v>
      </c>
      <c r="C21" s="277"/>
      <c r="D21" s="268"/>
      <c r="E21" s="269"/>
      <c r="F21" s="195">
        <f>F20/2</f>
        <v>21361</v>
      </c>
      <c r="G21" s="18"/>
      <c r="I21" s="357"/>
      <c r="J21" s="358"/>
      <c r="K21" s="358"/>
      <c r="L21" s="358"/>
      <c r="M21" s="359"/>
    </row>
    <row r="22" spans="1:13" ht="15" customHeight="1">
      <c r="A22" s="17"/>
      <c r="B22" s="264" t="s">
        <v>179</v>
      </c>
      <c r="C22" s="265"/>
      <c r="D22" s="265"/>
      <c r="E22" s="267"/>
      <c r="F22" s="276">
        <f>F20/2</f>
        <v>21361</v>
      </c>
      <c r="G22" s="18"/>
      <c r="I22" s="357"/>
      <c r="J22" s="358"/>
      <c r="K22" s="358"/>
      <c r="L22" s="358"/>
      <c r="M22" s="359"/>
    </row>
    <row r="23" spans="1:13" ht="15" customHeight="1">
      <c r="A23" s="17"/>
      <c r="B23" s="278" t="s">
        <v>152</v>
      </c>
      <c r="C23" s="279"/>
      <c r="D23" s="279"/>
      <c r="E23" s="280"/>
      <c r="F23" s="273"/>
      <c r="G23" s="18"/>
      <c r="I23" s="357"/>
      <c r="J23" s="358"/>
      <c r="K23" s="358"/>
      <c r="L23" s="358"/>
      <c r="M23" s="359"/>
    </row>
    <row r="24" spans="1:13">
      <c r="A24" s="17"/>
      <c r="B24" s="281" t="s">
        <v>151</v>
      </c>
      <c r="C24" s="282"/>
      <c r="D24" s="283"/>
      <c r="E24" s="284"/>
      <c r="F24" s="274"/>
      <c r="G24" s="18"/>
      <c r="I24" s="357"/>
      <c r="J24" s="358"/>
      <c r="K24" s="358"/>
      <c r="L24" s="358"/>
      <c r="M24" s="359"/>
    </row>
    <row r="25" spans="1:13" ht="7.5" customHeight="1" thickBot="1">
      <c r="A25" s="17"/>
      <c r="B25" s="36"/>
      <c r="C25" s="36"/>
      <c r="D25" s="36"/>
      <c r="E25" s="36"/>
      <c r="F25" s="38"/>
      <c r="G25" s="18"/>
      <c r="I25" s="357"/>
      <c r="J25" s="358"/>
      <c r="K25" s="358"/>
      <c r="L25" s="358"/>
      <c r="M25" s="359"/>
    </row>
    <row r="26" spans="1:13" ht="15" thickBot="1">
      <c r="A26" s="17"/>
      <c r="B26" s="193" t="s">
        <v>180</v>
      </c>
      <c r="C26" s="194"/>
      <c r="D26" s="194"/>
      <c r="E26" s="263"/>
      <c r="F26" s="54">
        <f>IF((F18/(1-0.01066))&gt;42722,((F18-42267)/(1-0.04264)),0)</f>
        <v>13502.757583354225</v>
      </c>
      <c r="G26" s="18"/>
      <c r="I26" s="357"/>
      <c r="J26" s="358"/>
      <c r="K26" s="358"/>
      <c r="L26" s="358"/>
      <c r="M26" s="359"/>
    </row>
    <row r="27" spans="1:13">
      <c r="A27" s="17"/>
      <c r="B27" s="285" t="s">
        <v>202</v>
      </c>
      <c r="C27" s="286"/>
      <c r="D27" s="286"/>
      <c r="E27" s="280"/>
      <c r="F27" s="271"/>
      <c r="G27" s="18"/>
      <c r="I27" s="357"/>
      <c r="J27" s="358"/>
      <c r="K27" s="358"/>
      <c r="L27" s="358"/>
      <c r="M27" s="359"/>
    </row>
    <row r="28" spans="1:13" ht="15" thickBot="1">
      <c r="A28" s="17"/>
      <c r="B28" s="285" t="s">
        <v>135</v>
      </c>
      <c r="C28" s="287"/>
      <c r="D28" s="288"/>
      <c r="E28" s="289"/>
      <c r="F28" s="56"/>
      <c r="G28" s="18"/>
      <c r="I28" s="360"/>
      <c r="J28" s="361"/>
      <c r="K28" s="361"/>
      <c r="L28" s="361"/>
      <c r="M28" s="362"/>
    </row>
    <row r="29" spans="1:13" ht="7.5" customHeight="1">
      <c r="A29" s="17"/>
      <c r="B29" s="37"/>
      <c r="C29" s="36"/>
      <c r="D29" s="36"/>
      <c r="E29" s="36"/>
      <c r="F29" s="38"/>
      <c r="G29" s="18"/>
    </row>
    <row r="30" spans="1:13" ht="15">
      <c r="A30" s="17"/>
      <c r="B30" s="319" t="s">
        <v>154</v>
      </c>
      <c r="C30" s="320"/>
      <c r="D30" s="321"/>
      <c r="E30" s="326"/>
      <c r="F30" s="322"/>
      <c r="G30" s="18"/>
    </row>
    <row r="31" spans="1:13" ht="15">
      <c r="A31" s="17"/>
      <c r="B31" s="339" t="s">
        <v>61</v>
      </c>
      <c r="C31" s="323"/>
      <c r="D31" s="324"/>
      <c r="E31" s="325"/>
      <c r="F31" s="304"/>
      <c r="G31" s="18"/>
    </row>
    <row r="32" spans="1:13" ht="15">
      <c r="A32" s="17"/>
      <c r="B32" s="340" t="s">
        <v>62</v>
      </c>
      <c r="C32" s="315"/>
      <c r="D32" s="316"/>
      <c r="E32" s="317"/>
      <c r="F32" s="304"/>
      <c r="G32" s="18"/>
    </row>
    <row r="33" spans="1:8" ht="16" thickBot="1">
      <c r="A33" s="17"/>
      <c r="B33" s="318" t="s">
        <v>63</v>
      </c>
      <c r="C33" s="315"/>
      <c r="D33" s="316"/>
      <c r="E33" s="317"/>
      <c r="F33" s="306"/>
      <c r="G33" s="18"/>
    </row>
    <row r="34" spans="1:8" ht="7.5" customHeight="1">
      <c r="A34" s="17"/>
      <c r="B34" s="152"/>
      <c r="C34" s="152"/>
      <c r="D34" s="171"/>
      <c r="E34" s="172"/>
      <c r="F34" s="152"/>
      <c r="G34" s="18"/>
    </row>
    <row r="35" spans="1:8" ht="19.5" customHeight="1">
      <c r="A35" s="113"/>
      <c r="B35" s="182"/>
      <c r="C35" s="136"/>
      <c r="D35" s="51"/>
      <c r="E35" s="51"/>
      <c r="F35" s="138"/>
      <c r="G35" s="113"/>
      <c r="H35" s="113"/>
    </row>
    <row r="36" spans="1:8" ht="19.5" customHeight="1">
      <c r="A36" s="113"/>
      <c r="B36" s="183"/>
      <c r="C36" s="142"/>
      <c r="D36" s="51"/>
      <c r="E36" s="51"/>
      <c r="F36" s="138"/>
      <c r="G36" s="113"/>
      <c r="H36" s="113"/>
    </row>
    <row r="37" spans="1:8" ht="15.75" customHeight="1">
      <c r="A37" s="113"/>
      <c r="B37" s="113"/>
      <c r="C37" s="143"/>
      <c r="D37" s="113"/>
      <c r="E37" s="113"/>
      <c r="F37" s="144"/>
      <c r="G37" s="113"/>
      <c r="H37" s="113"/>
    </row>
    <row r="38" spans="1:8" ht="19.5" customHeight="1">
      <c r="A38" s="113"/>
      <c r="B38" s="113"/>
      <c r="C38" s="143"/>
      <c r="D38" s="113"/>
      <c r="E38" s="113"/>
      <c r="F38" s="144"/>
      <c r="G38" s="113"/>
      <c r="H38" s="113"/>
    </row>
    <row r="39" spans="1:8" ht="7.5" customHeight="1">
      <c r="A39" s="113"/>
      <c r="H39" s="113"/>
    </row>
    <row r="40" spans="1:8">
      <c r="A40" s="113"/>
    </row>
    <row r="42" spans="1:8" ht="7.5" customHeight="1"/>
  </sheetData>
  <protectedRanges>
    <protectedRange sqref="F13:F15 F8:F9 D7" name="Range1"/>
  </protectedRanges>
  <mergeCells count="13">
    <mergeCell ref="B2:F3"/>
    <mergeCell ref="B7:C7"/>
    <mergeCell ref="B6:E6"/>
    <mergeCell ref="B8:E8"/>
    <mergeCell ref="B9:E9"/>
    <mergeCell ref="I12:M16"/>
    <mergeCell ref="I20:M28"/>
    <mergeCell ref="B5:F5"/>
    <mergeCell ref="B12:F12"/>
    <mergeCell ref="B13:E13"/>
    <mergeCell ref="B14:E14"/>
    <mergeCell ref="B15:E15"/>
    <mergeCell ref="B20:E20"/>
  </mergeCells>
  <hyperlinks>
    <hyperlink ref="B28" location="'PLUS Instructions'!A1" display="Instructions for applying for a Graduate PLUS Loan."/>
    <hyperlink ref="B13" r:id="rId1" display="Awards and scholarships"/>
    <hyperlink ref="B24" r:id="rId2" location="tab-3"/>
    <hyperlink ref="B23" r:id="rId3"/>
    <hyperlink ref="B27" r:id="rId4" display="Login to studentloans.gov"/>
    <hyperlink ref="B31:B32" r:id="rId5" display=" - Entrance Counseling"/>
    <hyperlink ref="B13:E13" r:id="rId6" display="Awards and scholarships (SAIL)"/>
    <hyperlink ref="B31" r:id="rId7"/>
    <hyperlink ref="B32" r:id="rId8"/>
  </hyperlinks>
  <pageMargins left="0.7" right="0.7" top="0.75" bottom="0.75" header="0.3" footer="0.3"/>
  <pageSetup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N48"/>
  <sheetViews>
    <sheetView showGridLines="0" zoomScale="120" zoomScaleNormal="120" zoomScalePageLayoutView="120" workbookViewId="0">
      <selection activeCell="F8" sqref="F8"/>
    </sheetView>
  </sheetViews>
  <sheetFormatPr baseColWidth="10" defaultColWidth="8.83203125" defaultRowHeight="14" x14ac:dyDescent="0"/>
  <cols>
    <col min="1" max="1" width="1.5" customWidth="1"/>
    <col min="2" max="2" width="54.33203125" customWidth="1"/>
    <col min="3" max="3" width="17.1640625" customWidth="1"/>
    <col min="4" max="4" width="14.1640625" customWidth="1"/>
    <col min="5" max="5" width="14.33203125" customWidth="1"/>
    <col min="6" max="6" width="20" customWidth="1"/>
    <col min="7" max="7" width="1.5" customWidth="1"/>
    <col min="9" max="9" width="9.1640625" customWidth="1"/>
    <col min="11" max="11" width="11.5" bestFit="1" customWidth="1"/>
  </cols>
  <sheetData>
    <row r="1" spans="1:13" ht="7.5" customHeight="1" thickBot="1">
      <c r="A1" s="12"/>
      <c r="B1" s="13"/>
      <c r="C1" s="13"/>
      <c r="D1" s="13"/>
      <c r="E1" s="13"/>
      <c r="F1" s="13"/>
      <c r="G1" s="16"/>
    </row>
    <row r="2" spans="1:13">
      <c r="A2" s="17"/>
      <c r="B2" s="363" t="s">
        <v>181</v>
      </c>
      <c r="C2" s="364"/>
      <c r="D2" s="364"/>
      <c r="E2" s="364"/>
      <c r="F2" s="365"/>
      <c r="G2" s="88"/>
      <c r="H2" s="61"/>
      <c r="I2" s="61"/>
      <c r="J2" s="61"/>
      <c r="K2" s="61"/>
      <c r="L2" s="61"/>
    </row>
    <row r="3" spans="1:13" ht="15" thickBot="1">
      <c r="A3" s="17"/>
      <c r="B3" s="366"/>
      <c r="C3" s="367"/>
      <c r="D3" s="367"/>
      <c r="E3" s="367"/>
      <c r="F3" s="368"/>
      <c r="G3" s="88"/>
      <c r="H3" s="61"/>
      <c r="I3" s="61"/>
      <c r="J3" s="61"/>
      <c r="K3" s="61"/>
      <c r="L3" s="61"/>
    </row>
    <row r="4" spans="1:13" ht="7.5" customHeight="1">
      <c r="A4" s="17"/>
      <c r="B4" s="36"/>
      <c r="C4" s="36"/>
      <c r="D4" s="36"/>
      <c r="E4" s="36"/>
      <c r="F4" s="36"/>
      <c r="G4" s="88"/>
      <c r="H4" s="61"/>
      <c r="I4" s="61"/>
      <c r="J4" s="61"/>
      <c r="K4" s="61"/>
      <c r="L4" s="61"/>
    </row>
    <row r="5" spans="1:13">
      <c r="A5" s="17"/>
      <c r="B5" s="412" t="s">
        <v>15</v>
      </c>
      <c r="C5" s="412"/>
      <c r="D5" s="412"/>
      <c r="E5" s="412"/>
      <c r="F5" s="412"/>
      <c r="G5" s="88"/>
      <c r="H5" s="61"/>
      <c r="I5" s="61"/>
      <c r="J5" s="61"/>
      <c r="K5" s="61"/>
      <c r="L5" s="61"/>
    </row>
    <row r="6" spans="1:13" ht="15" thickBot="1">
      <c r="A6" s="17"/>
      <c r="B6" s="398" t="str">
        <f>'M1 Loan Planner'!$B$6</f>
        <v>2018-2019 Estimated Tuition</v>
      </c>
      <c r="C6" s="398"/>
      <c r="D6" s="398"/>
      <c r="E6" s="398"/>
      <c r="F6" s="257">
        <v>55194</v>
      </c>
      <c r="G6" s="88"/>
      <c r="H6" s="61"/>
      <c r="I6" s="61"/>
      <c r="J6" s="61"/>
      <c r="K6" s="61"/>
      <c r="L6" s="61"/>
    </row>
    <row r="7" spans="1:13" ht="15" thickBot="1">
      <c r="A7" s="17"/>
      <c r="B7" s="398" t="s">
        <v>6</v>
      </c>
      <c r="C7" s="398"/>
      <c r="D7" s="197">
        <f>'Expense Planner'!$F$20</f>
        <v>0</v>
      </c>
      <c r="E7" s="198" t="s">
        <v>2</v>
      </c>
      <c r="F7" s="257">
        <f>D7*11</f>
        <v>0</v>
      </c>
      <c r="G7" s="88"/>
      <c r="H7" s="61"/>
      <c r="I7" s="94"/>
      <c r="J7" s="61" t="s">
        <v>106</v>
      </c>
      <c r="K7" s="61"/>
      <c r="L7" s="61"/>
    </row>
    <row r="8" spans="1:13" ht="15" thickBot="1">
      <c r="A8" s="17"/>
      <c r="B8" s="398" t="s">
        <v>182</v>
      </c>
      <c r="C8" s="398"/>
      <c r="D8" s="398"/>
      <c r="E8" s="398"/>
      <c r="F8" s="39">
        <v>0</v>
      </c>
      <c r="G8" s="88"/>
      <c r="H8" s="61"/>
      <c r="I8" s="63"/>
      <c r="J8" s="61" t="s">
        <v>54</v>
      </c>
      <c r="K8" s="61"/>
      <c r="L8" s="61"/>
    </row>
    <row r="9" spans="1:13" ht="15" thickBot="1">
      <c r="A9" s="17"/>
      <c r="B9" s="398" t="s">
        <v>183</v>
      </c>
      <c r="C9" s="398"/>
      <c r="D9" s="398"/>
      <c r="E9" s="398"/>
      <c r="F9" s="39">
        <v>0</v>
      </c>
      <c r="G9" s="88"/>
      <c r="H9" s="61"/>
      <c r="I9" s="71"/>
      <c r="J9" s="61" t="s">
        <v>107</v>
      </c>
      <c r="K9" s="61"/>
      <c r="L9" s="61"/>
    </row>
    <row r="10" spans="1:13">
      <c r="A10" s="17"/>
      <c r="B10" s="399" t="s">
        <v>0</v>
      </c>
      <c r="C10" s="399"/>
      <c r="D10" s="399"/>
      <c r="E10" s="399"/>
      <c r="F10" s="39">
        <v>0</v>
      </c>
      <c r="G10" s="88"/>
      <c r="H10" s="61"/>
      <c r="I10" s="51"/>
      <c r="J10" s="61"/>
      <c r="K10" s="61"/>
      <c r="L10" s="61"/>
    </row>
    <row r="11" spans="1:13" ht="15" thickBot="1">
      <c r="A11" s="17"/>
      <c r="B11" s="100" t="s">
        <v>17</v>
      </c>
      <c r="C11" s="59"/>
      <c r="D11" s="102"/>
      <c r="E11" s="110"/>
      <c r="F11" s="65">
        <f>SUM(F6:F10)</f>
        <v>55194</v>
      </c>
      <c r="G11" s="88"/>
      <c r="H11" s="61"/>
      <c r="I11" s="61"/>
      <c r="J11" s="61"/>
      <c r="K11" s="61"/>
      <c r="L11" s="61"/>
    </row>
    <row r="12" spans="1:13" ht="7.5" customHeight="1" thickBot="1">
      <c r="A12" s="17"/>
      <c r="B12" s="41"/>
      <c r="C12" s="66"/>
      <c r="D12" s="42"/>
      <c r="E12" s="43"/>
      <c r="F12" s="42"/>
      <c r="G12" s="88"/>
      <c r="H12" s="61"/>
      <c r="I12" s="61"/>
      <c r="J12" s="61"/>
      <c r="K12" s="61"/>
      <c r="L12" s="61"/>
    </row>
    <row r="13" spans="1:13" ht="15.75" customHeight="1" thickBot="1">
      <c r="A13" s="17"/>
      <c r="B13" s="413" t="s">
        <v>16</v>
      </c>
      <c r="C13" s="414"/>
      <c r="D13" s="414"/>
      <c r="E13" s="414"/>
      <c r="F13" s="396"/>
      <c r="G13" s="88"/>
      <c r="H13" s="61"/>
      <c r="I13" s="354" t="s">
        <v>134</v>
      </c>
      <c r="J13" s="355"/>
      <c r="K13" s="355"/>
      <c r="L13" s="355"/>
      <c r="M13" s="356"/>
    </row>
    <row r="14" spans="1:13">
      <c r="A14" s="17"/>
      <c r="B14" s="415" t="s">
        <v>211</v>
      </c>
      <c r="C14" s="416"/>
      <c r="D14" s="416"/>
      <c r="E14" s="417"/>
      <c r="F14" s="67">
        <v>0</v>
      </c>
      <c r="G14" s="88"/>
      <c r="H14" s="61"/>
      <c r="I14" s="357"/>
      <c r="J14" s="358"/>
      <c r="K14" s="358"/>
      <c r="L14" s="358"/>
      <c r="M14" s="359"/>
    </row>
    <row r="15" spans="1:13">
      <c r="A15" s="17"/>
      <c r="B15" s="418" t="s">
        <v>58</v>
      </c>
      <c r="C15" s="418"/>
      <c r="D15" s="418"/>
      <c r="E15" s="418"/>
      <c r="F15" s="39">
        <v>0</v>
      </c>
      <c r="G15" s="88"/>
      <c r="H15" s="61"/>
      <c r="I15" s="357"/>
      <c r="J15" s="358"/>
      <c r="K15" s="358"/>
      <c r="L15" s="358"/>
      <c r="M15" s="359"/>
    </row>
    <row r="16" spans="1:13" ht="15" thickBot="1">
      <c r="A16" s="17"/>
      <c r="B16" s="419" t="s">
        <v>4</v>
      </c>
      <c r="C16" s="420"/>
      <c r="D16" s="420"/>
      <c r="E16" s="421"/>
      <c r="F16" s="90">
        <v>0</v>
      </c>
      <c r="G16" s="88"/>
      <c r="H16" s="61"/>
      <c r="I16" s="357"/>
      <c r="J16" s="358"/>
      <c r="K16" s="358"/>
      <c r="L16" s="358"/>
      <c r="M16" s="359"/>
    </row>
    <row r="17" spans="1:14" ht="15" thickBot="1">
      <c r="A17" s="17"/>
      <c r="B17" s="100" t="s">
        <v>18</v>
      </c>
      <c r="C17" s="101"/>
      <c r="D17" s="102"/>
      <c r="E17" s="110"/>
      <c r="F17" s="111">
        <f>SUM(F14:F16)</f>
        <v>0</v>
      </c>
      <c r="G17" s="88"/>
      <c r="H17" s="61"/>
      <c r="I17" s="360"/>
      <c r="J17" s="361"/>
      <c r="K17" s="361"/>
      <c r="L17" s="361"/>
      <c r="M17" s="362"/>
    </row>
    <row r="18" spans="1:14" ht="7.5" customHeight="1" thickBot="1">
      <c r="A18" s="17"/>
      <c r="B18" s="41"/>
      <c r="C18" s="37"/>
      <c r="D18" s="42"/>
      <c r="E18" s="43"/>
      <c r="F18" s="68"/>
      <c r="G18" s="88"/>
      <c r="H18" s="61"/>
      <c r="I18" s="61"/>
      <c r="J18" s="61"/>
      <c r="K18" s="61"/>
      <c r="L18" s="61"/>
    </row>
    <row r="19" spans="1:14" ht="15" thickBot="1">
      <c r="A19" s="17"/>
      <c r="B19" s="47" t="s">
        <v>5</v>
      </c>
      <c r="C19" s="48"/>
      <c r="D19" s="49"/>
      <c r="E19" s="49"/>
      <c r="F19" s="69">
        <f>F11-F17</f>
        <v>55194</v>
      </c>
      <c r="G19" s="88"/>
      <c r="H19" s="61"/>
      <c r="I19" s="61"/>
      <c r="J19" s="61"/>
      <c r="K19" s="61"/>
      <c r="L19" s="61"/>
    </row>
    <row r="20" spans="1:14" ht="7.5" customHeight="1" thickBot="1">
      <c r="A20" s="17"/>
      <c r="B20" s="36"/>
      <c r="C20" s="37"/>
      <c r="D20" s="36"/>
      <c r="E20" s="36"/>
      <c r="F20" s="36"/>
      <c r="G20" s="88"/>
      <c r="H20" s="61"/>
      <c r="I20" s="61"/>
      <c r="J20" s="61"/>
      <c r="K20" s="61"/>
      <c r="L20" s="61"/>
    </row>
    <row r="21" spans="1:14" ht="15.75" customHeight="1" thickBot="1">
      <c r="A21" s="17"/>
      <c r="B21" s="264" t="s">
        <v>184</v>
      </c>
      <c r="C21" s="265"/>
      <c r="D21" s="265"/>
      <c r="E21" s="295"/>
      <c r="F21" s="293">
        <f>IF((F19/(1-0.01066))&lt;=44944,(F19/(1-0.01066)),44944)</f>
        <v>44944</v>
      </c>
      <c r="G21" s="88"/>
      <c r="H21" s="61"/>
      <c r="I21" s="354" t="s">
        <v>172</v>
      </c>
      <c r="J21" s="355"/>
      <c r="K21" s="355"/>
      <c r="L21" s="355"/>
      <c r="M21" s="356"/>
    </row>
    <row r="22" spans="1:14">
      <c r="A22" s="17"/>
      <c r="B22" s="272" t="s">
        <v>178</v>
      </c>
      <c r="C22" s="277"/>
      <c r="D22" s="268"/>
      <c r="E22" s="269"/>
      <c r="F22" s="195">
        <f>F21/2</f>
        <v>22472</v>
      </c>
      <c r="G22" s="88"/>
      <c r="H22" s="61"/>
      <c r="I22" s="357"/>
      <c r="J22" s="358"/>
      <c r="K22" s="358"/>
      <c r="L22" s="358"/>
      <c r="M22" s="359"/>
    </row>
    <row r="23" spans="1:14">
      <c r="A23" s="17"/>
      <c r="B23" s="264" t="s">
        <v>179</v>
      </c>
      <c r="C23" s="265"/>
      <c r="D23" s="265"/>
      <c r="E23" s="267"/>
      <c r="F23" s="275">
        <f>F21/2</f>
        <v>22472</v>
      </c>
      <c r="G23" s="88"/>
      <c r="H23" s="261"/>
      <c r="I23" s="357"/>
      <c r="J23" s="358"/>
      <c r="K23" s="358"/>
      <c r="L23" s="358"/>
      <c r="M23" s="359"/>
    </row>
    <row r="24" spans="1:14">
      <c r="A24" s="17"/>
      <c r="B24" s="278" t="s">
        <v>152</v>
      </c>
      <c r="C24" s="279"/>
      <c r="D24" s="279"/>
      <c r="E24" s="290"/>
      <c r="F24" s="291"/>
      <c r="G24" s="88"/>
      <c r="H24" s="261"/>
      <c r="I24" s="357"/>
      <c r="J24" s="358"/>
      <c r="K24" s="358"/>
      <c r="L24" s="358"/>
      <c r="M24" s="359"/>
    </row>
    <row r="25" spans="1:14">
      <c r="A25" s="17"/>
      <c r="B25" s="281" t="s">
        <v>151</v>
      </c>
      <c r="C25" s="282"/>
      <c r="D25" s="283"/>
      <c r="E25" s="286"/>
      <c r="F25" s="292"/>
      <c r="G25" s="88"/>
      <c r="H25" s="61"/>
      <c r="I25" s="357"/>
      <c r="J25" s="358"/>
      <c r="K25" s="358"/>
      <c r="L25" s="358"/>
      <c r="M25" s="359"/>
    </row>
    <row r="26" spans="1:14" ht="7.5" customHeight="1" thickBot="1">
      <c r="A26" s="17"/>
      <c r="B26" s="36"/>
      <c r="C26" s="36"/>
      <c r="D26" s="36"/>
      <c r="E26" s="36"/>
      <c r="F26" s="41"/>
      <c r="G26" s="88"/>
      <c r="H26" s="61"/>
      <c r="I26" s="357"/>
      <c r="J26" s="358"/>
      <c r="K26" s="358"/>
      <c r="L26" s="358"/>
      <c r="M26" s="359"/>
    </row>
    <row r="27" spans="1:14" ht="15" thickBot="1">
      <c r="A27" s="17"/>
      <c r="B27" s="193" t="s">
        <v>187</v>
      </c>
      <c r="C27" s="194"/>
      <c r="D27" s="194"/>
      <c r="E27" s="194"/>
      <c r="F27" s="72">
        <f>IF((F19/(1-0.01066))&gt;44944,((F19-44465)/(1-0.04264)),0)</f>
        <v>11206.860533132782</v>
      </c>
      <c r="G27" s="88"/>
      <c r="H27" s="61"/>
      <c r="I27" s="360"/>
      <c r="J27" s="361"/>
      <c r="K27" s="361"/>
      <c r="L27" s="361"/>
      <c r="M27" s="362"/>
    </row>
    <row r="28" spans="1:14">
      <c r="A28" s="17"/>
      <c r="B28" s="285" t="s">
        <v>203</v>
      </c>
      <c r="C28" s="286"/>
      <c r="D28" s="286"/>
      <c r="E28" s="284"/>
      <c r="F28" s="294"/>
      <c r="G28" s="88"/>
      <c r="H28" s="261"/>
      <c r="I28" s="260"/>
      <c r="J28" s="260"/>
      <c r="K28" s="260"/>
      <c r="L28" s="260"/>
      <c r="M28" s="260"/>
    </row>
    <row r="29" spans="1:14">
      <c r="A29" s="17"/>
      <c r="B29" s="285" t="s">
        <v>135</v>
      </c>
      <c r="C29" s="287"/>
      <c r="D29" s="288"/>
      <c r="E29" s="289"/>
      <c r="F29" s="56"/>
      <c r="G29" s="88"/>
      <c r="H29" s="61"/>
      <c r="I29" s="255"/>
      <c r="J29" s="255"/>
      <c r="K29" s="255"/>
      <c r="L29" s="255"/>
      <c r="M29" s="255"/>
      <c r="N29" s="6"/>
    </row>
    <row r="30" spans="1:14" ht="7.5" customHeight="1" thickBot="1">
      <c r="A30" s="17"/>
      <c r="B30" s="37"/>
      <c r="C30" s="36"/>
      <c r="D30" s="36"/>
      <c r="E30" s="36"/>
      <c r="F30" s="38"/>
      <c r="G30" s="88"/>
      <c r="H30" s="61"/>
      <c r="I30" s="255"/>
      <c r="J30" s="255"/>
      <c r="K30" s="255"/>
      <c r="L30" s="255"/>
      <c r="M30" s="255"/>
      <c r="N30" s="6"/>
    </row>
    <row r="31" spans="1:14" ht="16" thickBot="1">
      <c r="A31" s="17"/>
      <c r="B31" s="307" t="s">
        <v>155</v>
      </c>
      <c r="C31" s="308"/>
      <c r="D31" s="302"/>
      <c r="E31" s="302"/>
      <c r="F31" s="303"/>
      <c r="G31" s="18"/>
      <c r="H31" s="256"/>
      <c r="I31" s="256"/>
      <c r="J31" s="256"/>
      <c r="K31" s="6"/>
      <c r="L31" s="6"/>
    </row>
    <row r="32" spans="1:14" ht="16" thickBot="1">
      <c r="A32" s="17"/>
      <c r="B32" s="309" t="s">
        <v>64</v>
      </c>
      <c r="C32" s="310"/>
      <c r="D32" s="305"/>
      <c r="E32" s="305"/>
      <c r="F32" s="306"/>
      <c r="G32" s="10"/>
      <c r="H32" s="51"/>
      <c r="I32" s="262"/>
      <c r="J32" s="61"/>
    </row>
    <row r="33" spans="1:12" ht="7.5" customHeight="1" thickBot="1">
      <c r="A33" s="22"/>
      <c r="B33" s="129"/>
      <c r="C33" s="129"/>
      <c r="D33" s="130"/>
      <c r="E33" s="129"/>
      <c r="F33" s="131"/>
      <c r="G33" s="129"/>
      <c r="H33" s="113"/>
      <c r="I33" s="262"/>
      <c r="J33" s="61"/>
      <c r="K33" s="61"/>
    </row>
    <row r="34" spans="1:12">
      <c r="A34" s="179"/>
      <c r="B34" s="113"/>
      <c r="C34" s="139"/>
      <c r="D34" s="140"/>
      <c r="E34" s="51"/>
      <c r="H34" s="113"/>
      <c r="I34" s="262"/>
      <c r="J34" s="61"/>
      <c r="K34" s="61"/>
      <c r="L34" s="61"/>
    </row>
    <row r="35" spans="1:12" ht="7.5" customHeight="1">
      <c r="A35" s="179"/>
      <c r="B35" s="113"/>
      <c r="C35" s="141"/>
      <c r="D35" s="135"/>
      <c r="E35" s="51"/>
      <c r="I35" s="61"/>
      <c r="J35" s="61"/>
      <c r="K35" s="61"/>
      <c r="L35" s="61"/>
    </row>
    <row r="36" spans="1:12">
      <c r="A36" s="113"/>
      <c r="B36" s="113"/>
      <c r="C36" s="6"/>
      <c r="D36" s="52"/>
      <c r="E36" s="51"/>
      <c r="I36" s="61"/>
      <c r="J36" s="61"/>
      <c r="K36" s="61"/>
      <c r="L36" s="61"/>
    </row>
    <row r="37" spans="1:12">
      <c r="A37" s="113"/>
      <c r="B37" s="113"/>
      <c r="C37" s="6"/>
      <c r="D37" s="52"/>
      <c r="E37" s="51"/>
      <c r="I37" s="61"/>
      <c r="J37" s="61"/>
      <c r="K37" s="61"/>
      <c r="L37" s="61"/>
    </row>
    <row r="38" spans="1:12" ht="7.5" customHeight="1">
      <c r="A38" s="113"/>
      <c r="B38" s="113"/>
      <c r="C38" s="6"/>
      <c r="D38" s="136"/>
      <c r="E38" s="137"/>
      <c r="I38" s="61"/>
      <c r="J38" s="61"/>
      <c r="K38" s="61"/>
      <c r="L38" s="61"/>
    </row>
    <row r="39" spans="1:12">
      <c r="A39" s="113"/>
      <c r="B39" s="113"/>
      <c r="C39" s="6"/>
      <c r="D39" s="136"/>
      <c r="E39" s="51"/>
    </row>
    <row r="40" spans="1:12">
      <c r="A40" s="6"/>
      <c r="B40" s="113"/>
      <c r="D40" s="142"/>
      <c r="E40" s="51"/>
    </row>
    <row r="41" spans="1:12">
      <c r="A41" s="6"/>
      <c r="B41" s="113"/>
      <c r="C41" s="113"/>
      <c r="D41" s="143"/>
      <c r="E41" s="113"/>
    </row>
    <row r="42" spans="1:12">
      <c r="A42" s="6"/>
      <c r="B42" s="113"/>
      <c r="C42" s="113"/>
      <c r="D42" s="143"/>
      <c r="E42" s="113"/>
    </row>
    <row r="43" spans="1:12">
      <c r="A43" s="6"/>
    </row>
    <row r="44" spans="1:12">
      <c r="A44" s="6"/>
    </row>
    <row r="45" spans="1:12">
      <c r="A45" s="6"/>
    </row>
    <row r="46" spans="1:12">
      <c r="A46" s="6"/>
    </row>
    <row r="47" spans="1:12">
      <c r="A47" s="6"/>
    </row>
    <row r="48" spans="1:12">
      <c r="A48" s="6"/>
    </row>
  </sheetData>
  <mergeCells count="13">
    <mergeCell ref="I21:M27"/>
    <mergeCell ref="I13:M17"/>
    <mergeCell ref="B5:F5"/>
    <mergeCell ref="B13:F13"/>
    <mergeCell ref="B2:F3"/>
    <mergeCell ref="B6:E6"/>
    <mergeCell ref="B7:C7"/>
    <mergeCell ref="B8:E8"/>
    <mergeCell ref="B9:E9"/>
    <mergeCell ref="B10:E10"/>
    <mergeCell ref="B14:E14"/>
    <mergeCell ref="B15:E15"/>
    <mergeCell ref="B16:E16"/>
  </mergeCells>
  <hyperlinks>
    <hyperlink ref="B14" r:id="rId1" display=" See Award Letter in SAIL"/>
    <hyperlink ref="B29" location="'PLUS Instructions'!A1" display="Instructions for applying for a Graduate PLUS Loan."/>
    <hyperlink ref="B25" r:id="rId2" location="tab-3"/>
    <hyperlink ref="B24" r:id="rId3"/>
    <hyperlink ref="B28" r:id="rId4" display="Login to studentloans.gov"/>
    <hyperlink ref="B32" location="'Loan Review Instructions'!A1" display=" - Student Loan Review "/>
    <hyperlink ref="B14:E14" r:id="rId5" display="Awards and scholarships (SAIL)"/>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M38"/>
  <sheetViews>
    <sheetView showGridLines="0" zoomScale="120" zoomScaleNormal="120" zoomScalePageLayoutView="120" workbookViewId="0">
      <selection activeCell="F8" sqref="F8"/>
    </sheetView>
  </sheetViews>
  <sheetFormatPr baseColWidth="10" defaultColWidth="8.83203125" defaultRowHeight="14" x14ac:dyDescent="0"/>
  <cols>
    <col min="1" max="1" width="1.5" customWidth="1"/>
    <col min="2" max="2" width="54.33203125" customWidth="1"/>
    <col min="3" max="3" width="17.1640625" customWidth="1"/>
    <col min="4" max="5" width="14.33203125" customWidth="1"/>
    <col min="6" max="6" width="20" customWidth="1"/>
    <col min="7" max="7" width="1.5" customWidth="1"/>
    <col min="8" max="9" width="9.1640625" customWidth="1"/>
    <col min="10" max="10" width="11.5" bestFit="1" customWidth="1"/>
  </cols>
  <sheetData>
    <row r="1" spans="1:13" ht="7.5" customHeight="1" thickBot="1">
      <c r="A1" s="12"/>
      <c r="B1" s="13"/>
      <c r="C1" s="13"/>
      <c r="D1" s="13"/>
      <c r="E1" s="13"/>
      <c r="F1" s="13"/>
      <c r="G1" s="16"/>
    </row>
    <row r="2" spans="1:13">
      <c r="A2" s="17"/>
      <c r="B2" s="363" t="s">
        <v>188</v>
      </c>
      <c r="C2" s="364"/>
      <c r="D2" s="364"/>
      <c r="E2" s="364"/>
      <c r="F2" s="365"/>
      <c r="G2" s="88"/>
      <c r="H2" s="61"/>
      <c r="I2" s="61"/>
      <c r="J2" s="61"/>
      <c r="K2" s="61"/>
      <c r="L2" s="61"/>
    </row>
    <row r="3" spans="1:13" ht="15" thickBot="1">
      <c r="A3" s="17"/>
      <c r="B3" s="366"/>
      <c r="C3" s="367"/>
      <c r="D3" s="367"/>
      <c r="E3" s="367"/>
      <c r="F3" s="368"/>
      <c r="G3" s="88"/>
      <c r="H3" s="61"/>
      <c r="I3" s="61"/>
      <c r="J3" s="61"/>
      <c r="K3" s="61"/>
      <c r="L3" s="61"/>
    </row>
    <row r="4" spans="1:13" ht="7.5" customHeight="1" thickBot="1">
      <c r="A4" s="17"/>
      <c r="B4" s="36"/>
      <c r="C4" s="36"/>
      <c r="D4" s="36"/>
      <c r="E4" s="36"/>
      <c r="F4" s="36"/>
      <c r="G4" s="88"/>
      <c r="H4" s="61"/>
      <c r="I4" s="61"/>
      <c r="J4" s="61"/>
      <c r="K4" s="61"/>
      <c r="L4" s="61"/>
    </row>
    <row r="5" spans="1:13" ht="15" thickBot="1">
      <c r="A5" s="17"/>
      <c r="B5" s="413" t="s">
        <v>15</v>
      </c>
      <c r="C5" s="414"/>
      <c r="D5" s="414"/>
      <c r="E5" s="414"/>
      <c r="F5" s="396"/>
      <c r="G5" s="88"/>
      <c r="H5" s="61"/>
      <c r="I5" s="61"/>
      <c r="J5" s="61"/>
      <c r="K5" s="61"/>
      <c r="L5" s="61"/>
    </row>
    <row r="6" spans="1:13" ht="15" thickBot="1">
      <c r="A6" s="32"/>
      <c r="B6" s="399" t="str">
        <f>'M1 Loan Planner'!$B$6</f>
        <v>2018-2019 Estimated Tuition</v>
      </c>
      <c r="C6" s="399"/>
      <c r="D6" s="399"/>
      <c r="E6" s="399"/>
      <c r="F6" s="89">
        <v>55194</v>
      </c>
      <c r="G6" s="88"/>
      <c r="H6" s="61"/>
      <c r="I6" s="61"/>
      <c r="J6" s="61"/>
      <c r="K6" s="61"/>
      <c r="L6" s="61"/>
    </row>
    <row r="7" spans="1:13" ht="15" thickBot="1">
      <c r="A7" s="19"/>
      <c r="B7" s="398" t="s">
        <v>7</v>
      </c>
      <c r="C7" s="398"/>
      <c r="D7" s="197">
        <f>'Expense Planner'!$F$20</f>
        <v>0</v>
      </c>
      <c r="E7" s="198" t="s">
        <v>3</v>
      </c>
      <c r="F7" s="64">
        <f>D7*12</f>
        <v>0</v>
      </c>
      <c r="G7" s="88"/>
      <c r="H7" s="61"/>
      <c r="I7" s="94"/>
      <c r="J7" s="61" t="s">
        <v>106</v>
      </c>
      <c r="K7" s="61"/>
      <c r="L7" s="61"/>
    </row>
    <row r="8" spans="1:13" ht="15" thickBot="1">
      <c r="A8" s="19"/>
      <c r="B8" s="398" t="s">
        <v>189</v>
      </c>
      <c r="C8" s="398"/>
      <c r="D8" s="398"/>
      <c r="E8" s="398"/>
      <c r="F8" s="39">
        <v>0</v>
      </c>
      <c r="G8" s="88"/>
      <c r="H8" s="61"/>
      <c r="I8" s="63"/>
      <c r="J8" s="61" t="s">
        <v>54</v>
      </c>
      <c r="K8" s="61"/>
      <c r="L8" s="61"/>
    </row>
    <row r="9" spans="1:13" ht="15" thickBot="1">
      <c r="A9" s="19"/>
      <c r="B9" s="398" t="s">
        <v>190</v>
      </c>
      <c r="C9" s="398"/>
      <c r="D9" s="398"/>
      <c r="E9" s="398"/>
      <c r="F9" s="40">
        <v>0</v>
      </c>
      <c r="G9" s="88"/>
      <c r="H9" s="61"/>
      <c r="I9" s="71"/>
      <c r="J9" s="61" t="s">
        <v>107</v>
      </c>
      <c r="K9" s="61"/>
      <c r="L9" s="61"/>
    </row>
    <row r="10" spans="1:13" ht="15" thickBot="1">
      <c r="A10" s="19"/>
      <c r="B10" s="422" t="s">
        <v>0</v>
      </c>
      <c r="C10" s="422"/>
      <c r="D10" s="422"/>
      <c r="E10" s="422"/>
      <c r="F10" s="90">
        <v>0</v>
      </c>
      <c r="G10" s="88"/>
      <c r="H10" s="61"/>
    </row>
    <row r="11" spans="1:13" ht="15" thickBot="1">
      <c r="A11" s="19"/>
      <c r="B11" s="202" t="s">
        <v>17</v>
      </c>
      <c r="C11" s="203"/>
      <c r="D11" s="204"/>
      <c r="E11" s="205"/>
      <c r="F11" s="112">
        <f>SUM(F6:F10)</f>
        <v>55194</v>
      </c>
      <c r="G11" s="88"/>
      <c r="H11" s="61"/>
      <c r="I11" s="61"/>
      <c r="J11" s="61"/>
      <c r="K11" s="61"/>
      <c r="L11" s="61"/>
    </row>
    <row r="12" spans="1:13" ht="7.5" customHeight="1" thickBot="1">
      <c r="A12" s="19"/>
      <c r="B12" s="41"/>
      <c r="C12" s="66"/>
      <c r="D12" s="42"/>
      <c r="E12" s="43"/>
      <c r="F12" s="42"/>
      <c r="G12" s="88"/>
      <c r="H12" s="61"/>
      <c r="I12" s="61"/>
      <c r="J12" s="61"/>
      <c r="K12" s="61"/>
      <c r="L12" s="61"/>
    </row>
    <row r="13" spans="1:13" ht="15.75" customHeight="1" thickBot="1">
      <c r="A13" s="19"/>
      <c r="B13" s="413" t="s">
        <v>16</v>
      </c>
      <c r="C13" s="414"/>
      <c r="D13" s="414"/>
      <c r="E13" s="414"/>
      <c r="F13" s="396"/>
      <c r="G13" s="88"/>
      <c r="H13" s="61"/>
      <c r="I13" s="354" t="s">
        <v>134</v>
      </c>
      <c r="J13" s="355"/>
      <c r="K13" s="355"/>
      <c r="L13" s="355"/>
      <c r="M13" s="356"/>
    </row>
    <row r="14" spans="1:13">
      <c r="A14" s="19"/>
      <c r="B14" s="415" t="s">
        <v>211</v>
      </c>
      <c r="C14" s="416"/>
      <c r="D14" s="416"/>
      <c r="E14" s="417"/>
      <c r="F14" s="201">
        <v>0</v>
      </c>
      <c r="G14" s="88"/>
      <c r="H14" s="61"/>
      <c r="I14" s="357"/>
      <c r="J14" s="358"/>
      <c r="K14" s="358"/>
      <c r="L14" s="358"/>
      <c r="M14" s="359"/>
    </row>
    <row r="15" spans="1:13">
      <c r="A15" s="19"/>
      <c r="B15" s="423" t="s">
        <v>58</v>
      </c>
      <c r="C15" s="423"/>
      <c r="D15" s="423"/>
      <c r="E15" s="423"/>
      <c r="F15" s="199">
        <v>0</v>
      </c>
      <c r="G15" s="88"/>
      <c r="H15" s="61"/>
      <c r="I15" s="357"/>
      <c r="J15" s="358"/>
      <c r="K15" s="358"/>
      <c r="L15" s="358"/>
      <c r="M15" s="359"/>
    </row>
    <row r="16" spans="1:13" ht="15" thickBot="1">
      <c r="A16" s="19"/>
      <c r="B16" s="424" t="s">
        <v>4</v>
      </c>
      <c r="C16" s="425"/>
      <c r="D16" s="425"/>
      <c r="E16" s="426"/>
      <c r="F16" s="200">
        <v>0</v>
      </c>
      <c r="G16" s="88"/>
      <c r="H16" s="61"/>
      <c r="I16" s="357"/>
      <c r="J16" s="358"/>
      <c r="K16" s="358"/>
      <c r="L16" s="358"/>
      <c r="M16" s="359"/>
    </row>
    <row r="17" spans="1:13" ht="15" thickBot="1">
      <c r="A17" s="19"/>
      <c r="B17" s="202" t="s">
        <v>18</v>
      </c>
      <c r="C17" s="207"/>
      <c r="D17" s="208"/>
      <c r="E17" s="205"/>
      <c r="F17" s="91">
        <f>SUM(F14:F16)</f>
        <v>0</v>
      </c>
      <c r="G17" s="88"/>
      <c r="H17" s="61"/>
      <c r="I17" s="360"/>
      <c r="J17" s="361"/>
      <c r="K17" s="361"/>
      <c r="L17" s="361"/>
      <c r="M17" s="362"/>
    </row>
    <row r="18" spans="1:13" ht="7.5" customHeight="1" thickBot="1">
      <c r="A18" s="19"/>
      <c r="B18" s="36"/>
      <c r="C18" s="37"/>
      <c r="D18" s="42"/>
      <c r="E18" s="43"/>
      <c r="F18" s="42"/>
      <c r="G18" s="88"/>
      <c r="H18" s="61"/>
      <c r="I18" s="61"/>
      <c r="J18" s="61"/>
      <c r="K18" s="61"/>
      <c r="L18" s="61"/>
    </row>
    <row r="19" spans="1:13" ht="15" thickBot="1">
      <c r="A19" s="20"/>
      <c r="B19" s="47" t="s">
        <v>5</v>
      </c>
      <c r="C19" s="48"/>
      <c r="D19" s="49"/>
      <c r="E19" s="49"/>
      <c r="F19" s="93">
        <f>F11-F17</f>
        <v>55194</v>
      </c>
      <c r="G19" s="88"/>
      <c r="H19" s="61"/>
      <c r="I19" s="61"/>
      <c r="J19" s="61"/>
      <c r="K19" s="61"/>
      <c r="L19" s="61"/>
    </row>
    <row r="20" spans="1:13" ht="7.5" customHeight="1" thickBot="1">
      <c r="A20" s="17"/>
      <c r="B20" s="36"/>
      <c r="C20" s="37"/>
      <c r="D20" s="36"/>
      <c r="E20" s="36"/>
      <c r="F20" s="36"/>
      <c r="G20" s="88"/>
      <c r="H20" s="61"/>
      <c r="I20" s="61"/>
      <c r="J20" s="61"/>
      <c r="K20" s="61"/>
      <c r="L20" s="61"/>
    </row>
    <row r="21" spans="1:13" ht="15.75" customHeight="1">
      <c r="A21" s="17"/>
      <c r="B21" s="264" t="s">
        <v>184</v>
      </c>
      <c r="C21" s="265"/>
      <c r="D21" s="265"/>
      <c r="E21" s="265"/>
      <c r="F21" s="300">
        <f>IF((F19/(1-0.01066))&lt;=47167,(F19/(1-0.01066)),47167)</f>
        <v>47167</v>
      </c>
      <c r="G21" s="88"/>
      <c r="H21" s="61"/>
      <c r="I21" s="354" t="s">
        <v>172</v>
      </c>
      <c r="J21" s="355"/>
      <c r="K21" s="355"/>
      <c r="L21" s="355"/>
      <c r="M21" s="356"/>
    </row>
    <row r="22" spans="1:13">
      <c r="A22" s="17"/>
      <c r="B22" s="272" t="s">
        <v>178</v>
      </c>
      <c r="C22" s="277"/>
      <c r="D22" s="268"/>
      <c r="E22" s="296"/>
      <c r="F22" s="275">
        <f>F21/2</f>
        <v>23583.5</v>
      </c>
      <c r="G22" s="88"/>
      <c r="H22" s="61"/>
      <c r="I22" s="357"/>
      <c r="J22" s="358"/>
      <c r="K22" s="358"/>
      <c r="L22" s="358"/>
      <c r="M22" s="359"/>
    </row>
    <row r="23" spans="1:13">
      <c r="A23" s="17"/>
      <c r="B23" s="264" t="s">
        <v>179</v>
      </c>
      <c r="C23" s="265"/>
      <c r="D23" s="265"/>
      <c r="E23" s="297"/>
      <c r="F23" s="195">
        <f>F21-F22</f>
        <v>23583.5</v>
      </c>
      <c r="G23" s="88"/>
      <c r="H23" s="261"/>
      <c r="I23" s="357"/>
      <c r="J23" s="358"/>
      <c r="K23" s="358"/>
      <c r="L23" s="358"/>
      <c r="M23" s="359"/>
    </row>
    <row r="24" spans="1:13">
      <c r="A24" s="17"/>
      <c r="B24" s="278" t="s">
        <v>152</v>
      </c>
      <c r="C24" s="279"/>
      <c r="D24" s="279"/>
      <c r="E24" s="290"/>
      <c r="F24" s="270"/>
      <c r="G24" s="88"/>
      <c r="H24" s="261"/>
      <c r="I24" s="357"/>
      <c r="J24" s="358"/>
      <c r="K24" s="358"/>
      <c r="L24" s="358"/>
      <c r="M24" s="359"/>
    </row>
    <row r="25" spans="1:13">
      <c r="A25" s="17"/>
      <c r="B25" s="281" t="s">
        <v>151</v>
      </c>
      <c r="C25" s="282"/>
      <c r="D25" s="283"/>
      <c r="E25" s="286"/>
      <c r="F25" s="299"/>
      <c r="G25" s="88"/>
      <c r="H25" s="61"/>
      <c r="I25" s="357"/>
      <c r="J25" s="358"/>
      <c r="K25" s="358"/>
      <c r="L25" s="358"/>
      <c r="M25" s="359"/>
    </row>
    <row r="26" spans="1:13" ht="7.5" customHeight="1" thickBot="1">
      <c r="A26" s="17"/>
      <c r="B26" s="36"/>
      <c r="C26" s="36"/>
      <c r="D26" s="36"/>
      <c r="E26" s="36"/>
      <c r="F26" s="36"/>
      <c r="G26" s="88"/>
      <c r="H26" s="61"/>
      <c r="I26" s="357"/>
      <c r="J26" s="358"/>
      <c r="K26" s="358"/>
      <c r="L26" s="358"/>
      <c r="M26" s="359"/>
    </row>
    <row r="27" spans="1:13" ht="15" thickBot="1">
      <c r="A27" s="17"/>
      <c r="B27" s="193" t="s">
        <v>180</v>
      </c>
      <c r="C27" s="194"/>
      <c r="D27" s="194"/>
      <c r="E27" s="194"/>
      <c r="F27" s="72">
        <f>IF((F19/(1-0.01066))&gt;47167,((F19-46665)/(1-0.04264)),0)</f>
        <v>8908.8744046126849</v>
      </c>
      <c r="G27" s="88"/>
      <c r="H27" s="61"/>
      <c r="I27" s="360"/>
      <c r="J27" s="361"/>
      <c r="K27" s="361"/>
      <c r="L27" s="361"/>
      <c r="M27" s="362"/>
    </row>
    <row r="28" spans="1:13">
      <c r="A28" s="17"/>
      <c r="B28" s="285" t="s">
        <v>203</v>
      </c>
      <c r="C28" s="286"/>
      <c r="D28" s="286"/>
      <c r="E28" s="284"/>
      <c r="F28" s="294"/>
      <c r="G28" s="88"/>
      <c r="H28" s="261"/>
      <c r="I28" s="260"/>
      <c r="J28" s="260"/>
      <c r="K28" s="260"/>
      <c r="L28" s="260"/>
      <c r="M28" s="260"/>
    </row>
    <row r="29" spans="1:13">
      <c r="A29" s="17"/>
      <c r="B29" s="285" t="s">
        <v>135</v>
      </c>
      <c r="C29" s="287"/>
      <c r="D29" s="288"/>
      <c r="E29" s="289"/>
      <c r="F29" s="56"/>
      <c r="G29" s="88"/>
      <c r="H29" s="61"/>
      <c r="I29" s="255"/>
      <c r="J29" s="255"/>
      <c r="K29" s="255"/>
      <c r="L29" s="255"/>
      <c r="M29" s="255"/>
    </row>
    <row r="30" spans="1:13" ht="7.5" customHeight="1" thickBot="1">
      <c r="A30" s="22"/>
      <c r="B30" s="130"/>
      <c r="C30" s="129"/>
      <c r="D30" s="129"/>
      <c r="E30" s="129"/>
      <c r="F30" s="131"/>
      <c r="G30" s="181"/>
      <c r="H30" s="61"/>
      <c r="I30" s="255"/>
      <c r="J30" s="255"/>
      <c r="K30" s="255"/>
      <c r="L30" s="255"/>
      <c r="M30" s="255"/>
    </row>
    <row r="31" spans="1:13" ht="16" thickBot="1">
      <c r="A31" s="17"/>
      <c r="B31" s="307" t="s">
        <v>155</v>
      </c>
      <c r="C31" s="308"/>
      <c r="D31" s="302"/>
      <c r="E31" s="302"/>
      <c r="F31" s="303"/>
      <c r="G31" s="18"/>
    </row>
    <row r="32" spans="1:13" ht="16" thickBot="1">
      <c r="A32" s="17"/>
      <c r="B32" s="309" t="s">
        <v>64</v>
      </c>
      <c r="C32" s="310"/>
      <c r="D32" s="305"/>
      <c r="E32" s="305"/>
      <c r="F32" s="306"/>
      <c r="G32" s="10"/>
    </row>
    <row r="33" spans="1:7" ht="7.5" customHeight="1" thickBot="1">
      <c r="A33" s="22"/>
      <c r="B33" s="129"/>
      <c r="C33" s="129"/>
      <c r="D33" s="130"/>
      <c r="E33" s="129"/>
      <c r="F33" s="131"/>
      <c r="G33" s="129"/>
    </row>
    <row r="34" spans="1:7">
      <c r="A34" s="61"/>
      <c r="B34" s="61"/>
      <c r="C34" s="61"/>
      <c r="D34" s="61"/>
    </row>
    <row r="35" spans="1:7" ht="7.5" customHeight="1">
      <c r="A35" s="61"/>
      <c r="B35" s="61"/>
      <c r="C35" s="61"/>
      <c r="D35" s="61"/>
    </row>
    <row r="36" spans="1:7">
      <c r="A36" s="61"/>
      <c r="B36" s="61"/>
      <c r="C36" s="61"/>
      <c r="D36" s="61"/>
    </row>
    <row r="37" spans="1:7">
      <c r="A37" s="61"/>
      <c r="B37" s="61"/>
      <c r="C37" s="61"/>
      <c r="D37" s="61"/>
    </row>
    <row r="38" spans="1:7" ht="7.5" customHeight="1"/>
  </sheetData>
  <mergeCells count="13">
    <mergeCell ref="I21:M27"/>
    <mergeCell ref="I13:M17"/>
    <mergeCell ref="B2:F3"/>
    <mergeCell ref="B5:F5"/>
    <mergeCell ref="B13:F13"/>
    <mergeCell ref="B6:E6"/>
    <mergeCell ref="B7:C7"/>
    <mergeCell ref="B8:E8"/>
    <mergeCell ref="B9:E9"/>
    <mergeCell ref="B10:E10"/>
    <mergeCell ref="B14:E14"/>
    <mergeCell ref="B15:E15"/>
    <mergeCell ref="B16:E16"/>
  </mergeCells>
  <hyperlinks>
    <hyperlink ref="B29" location="'PLUS Instructions'!A1" display="Instructions for applying for a Graduate PLUS Loan."/>
    <hyperlink ref="B25" r:id="rId1" location="tab-3"/>
    <hyperlink ref="B28" r:id="rId2" display="Login to studentloans.gov"/>
    <hyperlink ref="B32" location="'Loan Review Instructions'!A1" display=" - Student Loan Review "/>
    <hyperlink ref="B14" r:id="rId3" display=" See Award Letter in SAIL"/>
    <hyperlink ref="B14:E14" r:id="rId4" display="Awards and scholarships (SAIL)"/>
    <hyperlink ref="B24" r:id="rId5"/>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M33"/>
  <sheetViews>
    <sheetView showGridLines="0" zoomScale="120" zoomScaleNormal="120" zoomScalePageLayoutView="120" workbookViewId="0">
      <selection activeCell="F8" sqref="F8"/>
    </sheetView>
  </sheetViews>
  <sheetFormatPr baseColWidth="10" defaultColWidth="8.83203125" defaultRowHeight="14" x14ac:dyDescent="0"/>
  <cols>
    <col min="1" max="1" width="1.5" customWidth="1"/>
    <col min="2" max="2" width="54.33203125" customWidth="1"/>
    <col min="3" max="3" width="17.1640625" customWidth="1"/>
    <col min="4" max="5" width="14.33203125" customWidth="1"/>
    <col min="6" max="6" width="20.1640625" customWidth="1"/>
    <col min="7" max="7" width="1.5" customWidth="1"/>
    <col min="10" max="12" width="11.5" bestFit="1" customWidth="1"/>
  </cols>
  <sheetData>
    <row r="1" spans="1:13" ht="7.5" customHeight="1" thickBot="1">
      <c r="A1" s="9"/>
      <c r="B1" s="9"/>
      <c r="C1" s="9"/>
      <c r="D1" s="9"/>
      <c r="E1" s="9"/>
      <c r="F1" s="9"/>
      <c r="G1" s="9"/>
    </row>
    <row r="2" spans="1:13">
      <c r="A2" s="9"/>
      <c r="B2" s="363" t="s">
        <v>191</v>
      </c>
      <c r="C2" s="364"/>
      <c r="D2" s="364"/>
      <c r="E2" s="364"/>
      <c r="F2" s="365"/>
      <c r="G2" s="60"/>
      <c r="H2" s="61"/>
      <c r="I2" s="61"/>
      <c r="J2" s="61"/>
      <c r="K2" s="61"/>
    </row>
    <row r="3" spans="1:13" ht="15" thickBot="1">
      <c r="A3" s="9"/>
      <c r="B3" s="366"/>
      <c r="C3" s="367"/>
      <c r="D3" s="367"/>
      <c r="E3" s="367"/>
      <c r="F3" s="368"/>
      <c r="G3" s="60"/>
      <c r="H3" s="61"/>
      <c r="I3" s="61"/>
      <c r="J3" s="61"/>
      <c r="K3" s="61"/>
    </row>
    <row r="4" spans="1:13" ht="7.5" customHeight="1" thickBot="1">
      <c r="A4" s="9"/>
      <c r="B4" s="60"/>
      <c r="C4" s="60"/>
      <c r="D4" s="60"/>
      <c r="E4" s="60"/>
      <c r="F4" s="60"/>
      <c r="G4" s="60"/>
      <c r="H4" s="61"/>
      <c r="I4" s="61"/>
      <c r="J4" s="61"/>
      <c r="K4" s="61"/>
    </row>
    <row r="5" spans="1:13" ht="15" thickBot="1">
      <c r="A5" s="9"/>
      <c r="B5" s="413" t="s">
        <v>15</v>
      </c>
      <c r="C5" s="414"/>
      <c r="D5" s="414"/>
      <c r="E5" s="414"/>
      <c r="F5" s="396"/>
      <c r="G5" s="60"/>
      <c r="H5" s="61"/>
      <c r="I5" s="61"/>
      <c r="J5" s="61"/>
      <c r="K5" s="61"/>
    </row>
    <row r="6" spans="1:13" ht="15" thickBot="1">
      <c r="A6" s="31"/>
      <c r="B6" s="399" t="str">
        <f>'M1 Loan Planner'!$B$6</f>
        <v>2018-2019 Estimated Tuition</v>
      </c>
      <c r="C6" s="399"/>
      <c r="D6" s="399"/>
      <c r="E6" s="399"/>
      <c r="F6" s="62">
        <v>55194</v>
      </c>
      <c r="G6" s="60"/>
      <c r="H6" s="61"/>
      <c r="I6" s="61"/>
      <c r="J6" s="61"/>
      <c r="K6" s="61"/>
    </row>
    <row r="7" spans="1:13" ht="15" thickBot="1">
      <c r="A7" s="33"/>
      <c r="B7" s="399" t="s">
        <v>8</v>
      </c>
      <c r="C7" s="399"/>
      <c r="D7" s="197">
        <f>'Expense Planner'!$F$20</f>
        <v>0</v>
      </c>
      <c r="E7" s="198" t="s">
        <v>1</v>
      </c>
      <c r="F7" s="64">
        <f>D7*10</f>
        <v>0</v>
      </c>
      <c r="G7" s="60"/>
      <c r="H7" s="61"/>
      <c r="I7" s="94"/>
      <c r="J7" s="61" t="s">
        <v>106</v>
      </c>
    </row>
    <row r="8" spans="1:13" ht="15" thickBot="1">
      <c r="A8" s="33"/>
      <c r="B8" s="398" t="s">
        <v>189</v>
      </c>
      <c r="C8" s="398"/>
      <c r="D8" s="398"/>
      <c r="E8" s="398"/>
      <c r="F8" s="39">
        <v>0</v>
      </c>
      <c r="G8" s="60"/>
      <c r="H8" s="61"/>
      <c r="I8" s="63"/>
      <c r="J8" s="61" t="s">
        <v>54</v>
      </c>
      <c r="K8" s="61"/>
    </row>
    <row r="9" spans="1:13" ht="15" thickBot="1">
      <c r="A9" s="33"/>
      <c r="B9" s="398" t="s">
        <v>192</v>
      </c>
      <c r="C9" s="398"/>
      <c r="D9" s="398"/>
      <c r="E9" s="398"/>
      <c r="F9" s="39">
        <v>0</v>
      </c>
      <c r="G9" s="60"/>
      <c r="H9" s="61"/>
      <c r="I9" s="71"/>
      <c r="J9" s="61" t="s">
        <v>107</v>
      </c>
      <c r="K9" s="61"/>
    </row>
    <row r="10" spans="1:13" ht="15" thickBot="1">
      <c r="A10" s="33"/>
      <c r="B10" s="422" t="s">
        <v>0</v>
      </c>
      <c r="C10" s="422"/>
      <c r="D10" s="422"/>
      <c r="E10" s="422"/>
      <c r="F10" s="40">
        <v>0</v>
      </c>
      <c r="G10" s="60"/>
      <c r="H10" s="61"/>
      <c r="I10" s="61"/>
      <c r="J10" s="61"/>
      <c r="K10" s="61"/>
    </row>
    <row r="11" spans="1:13" ht="15" thickBot="1">
      <c r="A11" s="33"/>
      <c r="B11" s="202" t="s">
        <v>17</v>
      </c>
      <c r="C11" s="203"/>
      <c r="D11" s="204"/>
      <c r="E11" s="205"/>
      <c r="F11" s="206">
        <f>SUM(F6:F10)</f>
        <v>55194</v>
      </c>
      <c r="G11" s="60"/>
      <c r="H11" s="61"/>
      <c r="I11" s="61"/>
      <c r="J11" s="61"/>
      <c r="K11" s="61"/>
    </row>
    <row r="12" spans="1:13" ht="7.5" customHeight="1" thickBot="1">
      <c r="A12" s="33"/>
      <c r="B12" s="41"/>
      <c r="C12" s="66"/>
      <c r="D12" s="42"/>
      <c r="E12" s="43"/>
      <c r="F12" s="42"/>
      <c r="G12" s="60"/>
      <c r="H12" s="61"/>
      <c r="I12" s="61"/>
      <c r="J12" s="61"/>
      <c r="K12" s="61"/>
    </row>
    <row r="13" spans="1:13" ht="15.75" customHeight="1" thickBot="1">
      <c r="A13" s="33"/>
      <c r="B13" s="413" t="s">
        <v>16</v>
      </c>
      <c r="C13" s="414"/>
      <c r="D13" s="414"/>
      <c r="E13" s="414"/>
      <c r="F13" s="396"/>
      <c r="G13" s="60"/>
      <c r="H13" s="61"/>
      <c r="I13" s="354" t="s">
        <v>134</v>
      </c>
      <c r="J13" s="355"/>
      <c r="K13" s="355"/>
      <c r="L13" s="355"/>
      <c r="M13" s="356"/>
    </row>
    <row r="14" spans="1:13">
      <c r="A14" s="34"/>
      <c r="B14" s="415" t="s">
        <v>211</v>
      </c>
      <c r="C14" s="416"/>
      <c r="D14" s="416"/>
      <c r="E14" s="417"/>
      <c r="F14" s="92">
        <v>0</v>
      </c>
      <c r="G14" s="60"/>
      <c r="H14" s="61"/>
      <c r="I14" s="357"/>
      <c r="J14" s="358"/>
      <c r="K14" s="358"/>
      <c r="L14" s="358"/>
      <c r="M14" s="359"/>
    </row>
    <row r="15" spans="1:13">
      <c r="A15" s="34"/>
      <c r="B15" s="427" t="s">
        <v>58</v>
      </c>
      <c r="C15" s="428"/>
      <c r="D15" s="428"/>
      <c r="E15" s="429"/>
      <c r="F15" s="39">
        <v>0</v>
      </c>
      <c r="G15" s="60"/>
      <c r="H15" s="61"/>
      <c r="I15" s="357"/>
      <c r="J15" s="358"/>
      <c r="K15" s="358"/>
      <c r="L15" s="358"/>
      <c r="M15" s="359"/>
    </row>
    <row r="16" spans="1:13" ht="15" thickBot="1">
      <c r="A16" s="34"/>
      <c r="B16" s="419" t="s">
        <v>4</v>
      </c>
      <c r="C16" s="420"/>
      <c r="D16" s="420"/>
      <c r="E16" s="421"/>
      <c r="F16" s="40">
        <v>0</v>
      </c>
      <c r="G16" s="60"/>
      <c r="H16" s="61"/>
      <c r="I16" s="357"/>
      <c r="J16" s="358"/>
      <c r="K16" s="358"/>
      <c r="L16" s="358"/>
      <c r="M16" s="359"/>
    </row>
    <row r="17" spans="1:13" ht="15" thickBot="1">
      <c r="A17" s="34"/>
      <c r="B17" s="100" t="s">
        <v>18</v>
      </c>
      <c r="C17" s="101"/>
      <c r="D17" s="102"/>
      <c r="E17" s="103"/>
      <c r="F17" s="91">
        <f>SUM(F14:F16)</f>
        <v>0</v>
      </c>
      <c r="G17" s="60"/>
      <c r="H17" s="61"/>
      <c r="I17" s="360"/>
      <c r="J17" s="361"/>
      <c r="K17" s="361"/>
      <c r="L17" s="361"/>
      <c r="M17" s="362"/>
    </row>
    <row r="18" spans="1:13" ht="7.5" customHeight="1" thickBot="1">
      <c r="A18" s="34"/>
      <c r="B18" s="36"/>
      <c r="C18" s="37"/>
      <c r="D18" s="42"/>
      <c r="E18" s="43"/>
      <c r="F18" s="42"/>
      <c r="G18" s="60"/>
      <c r="H18" s="61"/>
      <c r="I18" s="61"/>
      <c r="J18" s="61"/>
      <c r="K18" s="61"/>
    </row>
    <row r="19" spans="1:13" ht="15" thickBot="1">
      <c r="A19" s="35"/>
      <c r="B19" s="47" t="s">
        <v>5</v>
      </c>
      <c r="C19" s="48"/>
      <c r="D19" s="49"/>
      <c r="E19" s="49"/>
      <c r="F19" s="91">
        <f>F11-F17</f>
        <v>55194</v>
      </c>
      <c r="G19" s="60"/>
      <c r="H19" s="61"/>
      <c r="I19" s="61"/>
      <c r="J19" s="61"/>
      <c r="K19" s="61"/>
    </row>
    <row r="20" spans="1:13" ht="7.5" customHeight="1" thickBot="1">
      <c r="A20" s="9"/>
      <c r="B20" s="60"/>
      <c r="C20" s="70"/>
      <c r="D20" s="60"/>
      <c r="E20" s="60"/>
      <c r="F20" s="60"/>
      <c r="G20" s="60"/>
      <c r="H20" s="61"/>
      <c r="I20" s="61"/>
      <c r="J20" s="61"/>
      <c r="K20" s="61"/>
    </row>
    <row r="21" spans="1:13" ht="15.75" customHeight="1">
      <c r="A21" s="9"/>
      <c r="B21" s="264" t="s">
        <v>184</v>
      </c>
      <c r="C21" s="265"/>
      <c r="D21" s="265"/>
      <c r="E21" s="265"/>
      <c r="F21" s="301">
        <f>IF((F19/(1-0.01066))&lt;=42722,(F19/(1-0.01066)),42722)</f>
        <v>42722</v>
      </c>
      <c r="G21" s="60"/>
      <c r="H21" s="61"/>
      <c r="I21" s="354" t="s">
        <v>172</v>
      </c>
      <c r="J21" s="355"/>
      <c r="K21" s="355"/>
      <c r="L21" s="355"/>
      <c r="M21" s="356"/>
    </row>
    <row r="22" spans="1:13" ht="15.75" customHeight="1">
      <c r="A22" s="9"/>
      <c r="B22" s="272" t="s">
        <v>178</v>
      </c>
      <c r="C22" s="277"/>
      <c r="D22" s="268"/>
      <c r="E22" s="296"/>
      <c r="F22" s="298">
        <f>F21/2</f>
        <v>21361</v>
      </c>
      <c r="G22" s="60"/>
      <c r="H22" s="261"/>
      <c r="I22" s="357"/>
      <c r="J22" s="358"/>
      <c r="K22" s="358"/>
      <c r="L22" s="358"/>
      <c r="M22" s="359"/>
    </row>
    <row r="23" spans="1:13">
      <c r="A23" s="9"/>
      <c r="B23" s="264" t="s">
        <v>179</v>
      </c>
      <c r="C23" s="265"/>
      <c r="D23" s="265"/>
      <c r="E23" s="297"/>
      <c r="F23" s="195">
        <f>F21/2</f>
        <v>21361</v>
      </c>
      <c r="G23" s="60"/>
      <c r="H23" s="61"/>
      <c r="I23" s="357"/>
      <c r="J23" s="358"/>
      <c r="K23" s="358"/>
      <c r="L23" s="358"/>
      <c r="M23" s="359"/>
    </row>
    <row r="24" spans="1:13">
      <c r="A24" s="9"/>
      <c r="B24" s="278" t="s">
        <v>152</v>
      </c>
      <c r="C24" s="279"/>
      <c r="D24" s="279"/>
      <c r="E24" s="290"/>
      <c r="F24" s="270"/>
      <c r="G24" s="60"/>
      <c r="H24" s="261"/>
      <c r="I24" s="357"/>
      <c r="J24" s="358"/>
      <c r="K24" s="358"/>
      <c r="L24" s="358"/>
      <c r="M24" s="359"/>
    </row>
    <row r="25" spans="1:13">
      <c r="A25" s="9"/>
      <c r="B25" s="281" t="s">
        <v>151</v>
      </c>
      <c r="C25" s="282"/>
      <c r="D25" s="283"/>
      <c r="E25" s="286"/>
      <c r="F25" s="299"/>
      <c r="G25" s="60"/>
      <c r="H25" s="61"/>
      <c r="I25" s="357"/>
      <c r="J25" s="358"/>
      <c r="K25" s="358"/>
      <c r="L25" s="358"/>
      <c r="M25" s="359"/>
    </row>
    <row r="26" spans="1:13" ht="7.5" customHeight="1" thickBot="1">
      <c r="A26" s="9"/>
      <c r="B26" s="60"/>
      <c r="C26" s="60"/>
      <c r="D26" s="60"/>
      <c r="E26" s="60"/>
      <c r="F26" s="60"/>
      <c r="G26" s="60"/>
      <c r="H26" s="61"/>
      <c r="I26" s="357"/>
      <c r="J26" s="358"/>
      <c r="K26" s="358"/>
      <c r="L26" s="358"/>
      <c r="M26" s="359"/>
    </row>
    <row r="27" spans="1:13" ht="15" thickBot="1">
      <c r="A27" s="9"/>
      <c r="B27" s="47" t="s">
        <v>180</v>
      </c>
      <c r="C27" s="50"/>
      <c r="D27" s="50"/>
      <c r="E27" s="74"/>
      <c r="F27" s="72">
        <f>IF((F19/(1-0.01066))&gt;42722,((F19-42267)/(1-0.04264)),0)</f>
        <v>13502.757583354225</v>
      </c>
      <c r="G27" s="60"/>
      <c r="H27" s="61"/>
      <c r="I27" s="360"/>
      <c r="J27" s="361"/>
      <c r="K27" s="361"/>
      <c r="L27" s="361"/>
      <c r="M27" s="362"/>
    </row>
    <row r="28" spans="1:13">
      <c r="A28" s="9"/>
      <c r="B28" s="285" t="s">
        <v>203</v>
      </c>
      <c r="C28" s="286"/>
      <c r="D28" s="286"/>
      <c r="E28" s="284"/>
      <c r="F28" s="294"/>
      <c r="G28" s="60"/>
      <c r="H28" s="261"/>
      <c r="I28" s="260"/>
      <c r="J28" s="260"/>
      <c r="K28" s="260"/>
      <c r="L28" s="260"/>
      <c r="M28" s="260"/>
    </row>
    <row r="29" spans="1:13">
      <c r="A29" s="9"/>
      <c r="B29" s="285" t="s">
        <v>135</v>
      </c>
      <c r="C29" s="287"/>
      <c r="D29" s="288"/>
      <c r="E29" s="289"/>
      <c r="F29" s="56"/>
      <c r="G29" s="60"/>
      <c r="H29" s="61"/>
      <c r="I29" s="61"/>
      <c r="J29" s="61"/>
      <c r="K29" s="61"/>
    </row>
    <row r="30" spans="1:13" ht="7.5" customHeight="1" thickBot="1">
      <c r="A30" s="9"/>
      <c r="B30" s="37"/>
      <c r="C30" s="36"/>
      <c r="D30" s="36"/>
      <c r="E30" s="36"/>
      <c r="F30" s="38"/>
      <c r="G30" s="60"/>
      <c r="H30" s="61"/>
      <c r="I30" s="61"/>
      <c r="J30" s="61"/>
      <c r="K30" s="61"/>
    </row>
    <row r="31" spans="1:13" ht="16" thickBot="1">
      <c r="A31" s="17"/>
      <c r="B31" s="307" t="s">
        <v>155</v>
      </c>
      <c r="C31" s="308"/>
      <c r="D31" s="302"/>
      <c r="E31" s="302"/>
      <c r="F31" s="303"/>
      <c r="G31" s="18"/>
    </row>
    <row r="32" spans="1:13" ht="16" thickBot="1">
      <c r="A32" s="17"/>
      <c r="B32" s="309" t="s">
        <v>64</v>
      </c>
      <c r="C32" s="310"/>
      <c r="D32" s="305"/>
      <c r="E32" s="305"/>
      <c r="F32" s="306"/>
      <c r="G32" s="10"/>
    </row>
    <row r="33" spans="1:7" ht="7.5" customHeight="1" thickBot="1">
      <c r="A33" s="22"/>
      <c r="B33" s="129"/>
      <c r="C33" s="129"/>
      <c r="D33" s="130"/>
      <c r="E33" s="129"/>
      <c r="F33" s="131"/>
      <c r="G33" s="129"/>
    </row>
  </sheetData>
  <mergeCells count="13">
    <mergeCell ref="I21:M27"/>
    <mergeCell ref="I13:M17"/>
    <mergeCell ref="B2:F3"/>
    <mergeCell ref="B5:F5"/>
    <mergeCell ref="B13:F13"/>
    <mergeCell ref="B6:E6"/>
    <mergeCell ref="B7:C7"/>
    <mergeCell ref="B8:E8"/>
    <mergeCell ref="B9:E9"/>
    <mergeCell ref="B10:E10"/>
    <mergeCell ref="B14:E14"/>
    <mergeCell ref="B15:E15"/>
    <mergeCell ref="B16:E16"/>
  </mergeCells>
  <hyperlinks>
    <hyperlink ref="B15" r:id="rId1" display="529 Plans, personal savings"/>
    <hyperlink ref="B29" location="'PLUS Instructions'!A1" display="Instructions for applying for a Graduate PLUS Loan."/>
    <hyperlink ref="B25" r:id="rId2" location="tab-3"/>
    <hyperlink ref="B28" r:id="rId3" display="Login to studentloans.gov"/>
    <hyperlink ref="B32" location="'Loan Review Instructions'!A1" display=" - Student Loan Review "/>
    <hyperlink ref="B14" r:id="rId4" display=" See Award Letter in SAIL"/>
    <hyperlink ref="B14:E14" r:id="rId5" display="Awards and scholarships (SAIL)"/>
    <hyperlink ref="B24" r:id="rId6"/>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O30"/>
  <sheetViews>
    <sheetView showGridLines="0" zoomScale="120" zoomScaleNormal="120" zoomScalePageLayoutView="120" workbookViewId="0"/>
  </sheetViews>
  <sheetFormatPr baseColWidth="10" defaultColWidth="8.83203125" defaultRowHeight="14" x14ac:dyDescent="0"/>
  <cols>
    <col min="1" max="1" width="1.5" customWidth="1"/>
    <col min="2" max="2" width="4.83203125" customWidth="1"/>
    <col min="3" max="3" width="9.5" customWidth="1"/>
    <col min="4" max="4" width="25" customWidth="1"/>
    <col min="6" max="6" width="11.5" bestFit="1" customWidth="1"/>
    <col min="8" max="8" width="51" customWidth="1"/>
    <col min="9" max="9" width="1.5" customWidth="1"/>
  </cols>
  <sheetData>
    <row r="1" spans="1:15" ht="7.5" customHeight="1" thickBot="1">
      <c r="A1" s="126"/>
      <c r="B1" s="127"/>
      <c r="C1" s="127"/>
      <c r="D1" s="127"/>
      <c r="E1" s="127"/>
      <c r="F1" s="127"/>
      <c r="G1" s="127"/>
      <c r="H1" s="127"/>
      <c r="I1" s="9"/>
    </row>
    <row r="2" spans="1:15">
      <c r="A2" s="17"/>
      <c r="B2" s="363" t="s">
        <v>147</v>
      </c>
      <c r="C2" s="364"/>
      <c r="D2" s="364"/>
      <c r="E2" s="364"/>
      <c r="F2" s="364"/>
      <c r="G2" s="364"/>
      <c r="H2" s="365"/>
      <c r="I2" s="9"/>
    </row>
    <row r="3" spans="1:15" ht="15" thickBot="1">
      <c r="A3" s="17"/>
      <c r="B3" s="366"/>
      <c r="C3" s="367"/>
      <c r="D3" s="367"/>
      <c r="E3" s="367"/>
      <c r="F3" s="367"/>
      <c r="G3" s="367"/>
      <c r="H3" s="368"/>
      <c r="I3" s="9"/>
    </row>
    <row r="4" spans="1:15" ht="7.5" customHeight="1" thickBot="1">
      <c r="A4" s="17"/>
      <c r="B4" s="10"/>
      <c r="C4" s="10"/>
      <c r="D4" s="10"/>
      <c r="E4" s="10"/>
      <c r="F4" s="10"/>
      <c r="G4" s="10"/>
      <c r="H4" s="10"/>
      <c r="I4" s="9"/>
    </row>
    <row r="5" spans="1:15">
      <c r="A5" s="17"/>
      <c r="B5" s="132"/>
      <c r="C5" s="133"/>
      <c r="D5" s="133"/>
      <c r="E5" s="133"/>
      <c r="F5" s="133"/>
      <c r="G5" s="133"/>
      <c r="H5" s="134"/>
      <c r="I5" s="9"/>
    </row>
    <row r="6" spans="1:15" ht="16">
      <c r="A6" s="17"/>
      <c r="B6" s="179"/>
      <c r="C6" s="313" t="s">
        <v>204</v>
      </c>
      <c r="D6" s="113"/>
      <c r="E6" s="113"/>
      <c r="F6" s="113"/>
      <c r="G6" s="113"/>
      <c r="H6" s="341"/>
      <c r="I6" s="9"/>
    </row>
    <row r="7" spans="1:15" ht="15" thickBot="1">
      <c r="A7" s="17"/>
      <c r="B7" s="179"/>
      <c r="C7" s="113"/>
      <c r="D7" s="113"/>
      <c r="E7" s="113"/>
      <c r="F7" s="113"/>
      <c r="G7" s="113"/>
      <c r="H7" s="341"/>
      <c r="I7" s="9"/>
    </row>
    <row r="8" spans="1:15" ht="18.75" customHeight="1">
      <c r="A8" s="17"/>
      <c r="B8" s="146">
        <v>1</v>
      </c>
      <c r="C8" s="147" t="s">
        <v>144</v>
      </c>
      <c r="D8" s="147"/>
      <c r="E8" s="147"/>
      <c r="F8" s="147"/>
      <c r="G8" s="147"/>
      <c r="H8" s="148"/>
      <c r="I8" s="9"/>
      <c r="K8" s="354" t="s">
        <v>134</v>
      </c>
      <c r="L8" s="355"/>
      <c r="M8" s="355"/>
      <c r="N8" s="355"/>
      <c r="O8" s="356"/>
    </row>
    <row r="9" spans="1:15" ht="16">
      <c r="A9" s="17"/>
      <c r="B9" s="146"/>
      <c r="C9" s="147"/>
      <c r="D9" s="147"/>
      <c r="E9" s="147"/>
      <c r="F9" s="147"/>
      <c r="G9" s="147"/>
      <c r="H9" s="148"/>
      <c r="I9" s="9"/>
      <c r="K9" s="357"/>
      <c r="L9" s="358"/>
      <c r="M9" s="358"/>
      <c r="N9" s="358"/>
      <c r="O9" s="359"/>
    </row>
    <row r="10" spans="1:15" ht="16">
      <c r="A10" s="17"/>
      <c r="B10" s="146">
        <v>2</v>
      </c>
      <c r="C10" s="147" t="s">
        <v>143</v>
      </c>
      <c r="D10" s="191"/>
      <c r="E10" s="147"/>
      <c r="F10" s="147"/>
      <c r="G10" s="147"/>
      <c r="H10" s="148"/>
      <c r="I10" s="9"/>
      <c r="K10" s="357"/>
      <c r="L10" s="358"/>
      <c r="M10" s="358"/>
      <c r="N10" s="358"/>
      <c r="O10" s="359"/>
    </row>
    <row r="11" spans="1:15" ht="16">
      <c r="A11" s="17"/>
      <c r="B11" s="146"/>
      <c r="C11" s="147"/>
      <c r="D11" s="147"/>
      <c r="E11" s="147"/>
      <c r="F11" s="147"/>
      <c r="G11" s="147"/>
      <c r="H11" s="148"/>
      <c r="I11" s="9"/>
      <c r="K11" s="357"/>
      <c r="L11" s="358"/>
      <c r="M11" s="358"/>
      <c r="N11" s="358"/>
      <c r="O11" s="359"/>
    </row>
    <row r="12" spans="1:15" ht="17" thickBot="1">
      <c r="A12" s="17"/>
      <c r="B12" s="146">
        <v>3</v>
      </c>
      <c r="C12" s="147" t="s">
        <v>86</v>
      </c>
      <c r="D12" s="191" t="s">
        <v>87</v>
      </c>
      <c r="E12" s="147" t="s">
        <v>90</v>
      </c>
      <c r="F12" s="147"/>
      <c r="G12" s="147"/>
      <c r="H12" s="148"/>
      <c r="I12" s="9"/>
      <c r="K12" s="360"/>
      <c r="L12" s="361"/>
      <c r="M12" s="361"/>
      <c r="N12" s="361"/>
      <c r="O12" s="362"/>
    </row>
    <row r="13" spans="1:15" ht="16">
      <c r="A13" s="17"/>
      <c r="B13" s="146"/>
      <c r="C13" s="147"/>
      <c r="D13" s="147"/>
      <c r="E13" s="147"/>
      <c r="F13" s="189"/>
      <c r="G13" s="52"/>
      <c r="H13" s="148"/>
      <c r="I13" s="9"/>
    </row>
    <row r="14" spans="1:15" ht="16">
      <c r="A14" s="17"/>
      <c r="B14" s="146">
        <v>4</v>
      </c>
      <c r="C14" s="147" t="s">
        <v>142</v>
      </c>
      <c r="D14" s="190"/>
      <c r="E14" s="147"/>
      <c r="F14" s="147"/>
      <c r="G14" s="147"/>
      <c r="H14" s="148"/>
      <c r="I14" s="9"/>
    </row>
    <row r="15" spans="1:15" ht="16">
      <c r="A15" s="17"/>
      <c r="B15" s="57"/>
      <c r="C15" s="147"/>
      <c r="D15" s="147"/>
      <c r="E15" s="147"/>
      <c r="F15" s="147"/>
      <c r="G15" s="147"/>
      <c r="H15" s="148"/>
      <c r="I15" s="9"/>
    </row>
    <row r="16" spans="1:15" ht="16">
      <c r="A16" s="17"/>
      <c r="B16" s="146">
        <v>5</v>
      </c>
      <c r="C16" s="147" t="s">
        <v>145</v>
      </c>
      <c r="D16" s="147"/>
      <c r="E16" s="147"/>
      <c r="F16" s="147"/>
      <c r="G16" s="191"/>
      <c r="H16" s="148"/>
      <c r="I16" s="9"/>
    </row>
    <row r="17" spans="1:9" ht="16">
      <c r="A17" s="17"/>
      <c r="B17" s="146"/>
      <c r="C17" s="147"/>
      <c r="D17" s="147"/>
      <c r="E17" s="147"/>
      <c r="F17" s="147"/>
      <c r="G17" s="191"/>
      <c r="H17" s="148"/>
      <c r="I17" s="9"/>
    </row>
    <row r="18" spans="1:9" ht="16">
      <c r="A18" s="17"/>
      <c r="B18" s="146">
        <v>6</v>
      </c>
      <c r="C18" s="147" t="s">
        <v>185</v>
      </c>
      <c r="D18" s="147"/>
      <c r="E18" s="147"/>
      <c r="F18" s="147"/>
      <c r="G18" s="191"/>
      <c r="H18" s="148"/>
      <c r="I18" s="9"/>
    </row>
    <row r="19" spans="1:9" ht="16">
      <c r="A19" s="17"/>
      <c r="B19" s="146"/>
      <c r="C19" s="147"/>
      <c r="D19" s="147"/>
      <c r="E19" s="147"/>
      <c r="F19" s="147"/>
      <c r="G19" s="191"/>
      <c r="H19" s="148"/>
      <c r="I19" s="9"/>
    </row>
    <row r="20" spans="1:9" ht="16">
      <c r="A20" s="17"/>
      <c r="B20" s="146">
        <v>7</v>
      </c>
      <c r="C20" s="147" t="s">
        <v>88</v>
      </c>
      <c r="D20" s="147"/>
      <c r="E20" s="147"/>
      <c r="F20" s="147"/>
      <c r="G20" s="191"/>
      <c r="H20" s="148"/>
      <c r="I20" s="9"/>
    </row>
    <row r="21" spans="1:9" ht="16">
      <c r="A21" s="17"/>
      <c r="B21" s="146"/>
      <c r="C21" s="147"/>
      <c r="D21" s="147"/>
      <c r="E21" s="147"/>
      <c r="F21" s="147"/>
      <c r="G21" s="191"/>
      <c r="H21" s="148"/>
      <c r="I21" s="9"/>
    </row>
    <row r="22" spans="1:9" ht="16">
      <c r="A22" s="17"/>
      <c r="B22" s="146">
        <v>8</v>
      </c>
      <c r="C22" s="147" t="s">
        <v>146</v>
      </c>
      <c r="D22" s="147"/>
      <c r="E22" s="147"/>
      <c r="F22" s="147"/>
      <c r="G22" s="191"/>
      <c r="H22" s="148"/>
      <c r="I22" s="9"/>
    </row>
    <row r="23" spans="1:9" ht="16">
      <c r="A23" s="17"/>
      <c r="B23" s="146"/>
      <c r="C23" s="147"/>
      <c r="D23" s="147"/>
      <c r="E23" s="147"/>
      <c r="F23" s="147"/>
      <c r="G23" s="191"/>
      <c r="H23" s="148"/>
      <c r="I23" s="9"/>
    </row>
    <row r="24" spans="1:9" ht="16">
      <c r="A24" s="17"/>
      <c r="B24" s="146">
        <v>9</v>
      </c>
      <c r="C24" s="147" t="s">
        <v>186</v>
      </c>
      <c r="D24" s="147"/>
      <c r="E24" s="147"/>
      <c r="F24" s="147"/>
      <c r="G24" s="191"/>
      <c r="H24" s="148"/>
      <c r="I24" s="9"/>
    </row>
    <row r="25" spans="1:9" ht="16">
      <c r="A25" s="17"/>
      <c r="B25" s="146"/>
      <c r="C25" s="147"/>
      <c r="D25" s="147"/>
      <c r="E25" s="147"/>
      <c r="F25" s="147"/>
      <c r="G25" s="191"/>
      <c r="H25" s="148"/>
      <c r="I25" s="9"/>
    </row>
    <row r="26" spans="1:9" ht="16">
      <c r="A26" s="17"/>
      <c r="B26" s="146">
        <v>10</v>
      </c>
      <c r="C26" s="147" t="s">
        <v>89</v>
      </c>
      <c r="D26" s="147"/>
      <c r="E26" s="147"/>
      <c r="F26" s="147"/>
      <c r="G26" s="191"/>
      <c r="H26" s="148"/>
      <c r="I26" s="9"/>
    </row>
    <row r="27" spans="1:9" ht="16">
      <c r="A27" s="17"/>
      <c r="B27" s="146"/>
      <c r="C27" s="147"/>
      <c r="D27" s="147"/>
      <c r="E27" s="147"/>
      <c r="F27" s="147"/>
      <c r="G27" s="191"/>
      <c r="H27" s="148"/>
      <c r="I27" s="9"/>
    </row>
    <row r="28" spans="1:9" ht="16">
      <c r="A28" s="17"/>
      <c r="B28" s="146">
        <v>11</v>
      </c>
      <c r="C28" s="147" t="s">
        <v>150</v>
      </c>
      <c r="D28" s="147"/>
      <c r="E28" s="147"/>
      <c r="F28" s="147"/>
      <c r="G28" s="191"/>
      <c r="H28" s="148"/>
      <c r="I28" s="9"/>
    </row>
    <row r="29" spans="1:9" ht="17" thickBot="1">
      <c r="A29" s="17"/>
      <c r="B29" s="58"/>
      <c r="C29" s="150"/>
      <c r="D29" s="150"/>
      <c r="E29" s="150"/>
      <c r="F29" s="150"/>
      <c r="G29" s="150"/>
      <c r="H29" s="151"/>
      <c r="I29" s="9"/>
    </row>
    <row r="30" spans="1:9" ht="7.5" customHeight="1">
      <c r="A30" s="17"/>
      <c r="B30" s="152"/>
      <c r="C30" s="152"/>
      <c r="D30" s="152"/>
      <c r="E30" s="152"/>
      <c r="F30" s="152"/>
      <c r="G30" s="152"/>
      <c r="H30" s="152"/>
      <c r="I30" s="9"/>
    </row>
  </sheetData>
  <mergeCells count="2">
    <mergeCell ref="B2:H3"/>
    <mergeCell ref="K8:O12"/>
  </mergeCells>
  <hyperlinks>
    <hyperlink ref="D12"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R38"/>
  <sheetViews>
    <sheetView showGridLines="0" zoomScale="120" zoomScaleNormal="120" zoomScalePageLayoutView="120" workbookViewId="0"/>
  </sheetViews>
  <sheetFormatPr baseColWidth="10" defaultColWidth="8.83203125" defaultRowHeight="14" x14ac:dyDescent="0"/>
  <cols>
    <col min="1" max="1" width="1.5" customWidth="1"/>
    <col min="6" max="6" width="10.5" customWidth="1"/>
    <col min="12" max="12" width="12.5" customWidth="1"/>
    <col min="13" max="13" width="7" customWidth="1"/>
    <col min="15" max="15" width="0.6640625" customWidth="1"/>
    <col min="16" max="16" width="3.33203125" customWidth="1"/>
    <col min="17" max="17" width="0.1640625" customWidth="1"/>
    <col min="18" max="18" width="1.5" customWidth="1"/>
  </cols>
  <sheetData>
    <row r="1" spans="1:18" ht="7.5" customHeight="1" thickBot="1">
      <c r="A1" s="9"/>
      <c r="B1" s="9"/>
      <c r="C1" s="9"/>
      <c r="D1" s="9"/>
      <c r="E1" s="9"/>
      <c r="F1" s="9"/>
      <c r="G1" s="9"/>
      <c r="H1" s="9"/>
      <c r="I1" s="9"/>
      <c r="J1" s="9"/>
      <c r="K1" s="9"/>
      <c r="L1" s="9"/>
      <c r="M1" s="9"/>
      <c r="N1" s="9"/>
      <c r="O1" s="9"/>
      <c r="P1" s="9"/>
      <c r="Q1" s="9"/>
      <c r="R1" s="9"/>
    </row>
    <row r="2" spans="1:18">
      <c r="A2" s="9"/>
      <c r="B2" s="403" t="s">
        <v>101</v>
      </c>
      <c r="C2" s="404"/>
      <c r="D2" s="404"/>
      <c r="E2" s="404"/>
      <c r="F2" s="404"/>
      <c r="G2" s="404"/>
      <c r="H2" s="404"/>
      <c r="I2" s="404"/>
      <c r="J2" s="404"/>
      <c r="K2" s="404"/>
      <c r="L2" s="404"/>
      <c r="M2" s="404"/>
      <c r="N2" s="404"/>
      <c r="O2" s="404"/>
      <c r="P2" s="404"/>
      <c r="Q2" s="405"/>
      <c r="R2" s="9"/>
    </row>
    <row r="3" spans="1:18" ht="15.75" customHeight="1">
      <c r="A3" s="9"/>
      <c r="B3" s="430"/>
      <c r="C3" s="431"/>
      <c r="D3" s="431"/>
      <c r="E3" s="431"/>
      <c r="F3" s="431"/>
      <c r="G3" s="431"/>
      <c r="H3" s="431"/>
      <c r="I3" s="431"/>
      <c r="J3" s="431"/>
      <c r="K3" s="431"/>
      <c r="L3" s="431"/>
      <c r="M3" s="431"/>
      <c r="N3" s="431"/>
      <c r="O3" s="431"/>
      <c r="P3" s="431"/>
      <c r="Q3" s="432"/>
      <c r="R3" s="9"/>
    </row>
    <row r="4" spans="1:18" ht="22.5" customHeight="1" thickBot="1">
      <c r="A4" s="9"/>
      <c r="B4" s="406"/>
      <c r="C4" s="407"/>
      <c r="D4" s="407"/>
      <c r="E4" s="407"/>
      <c r="F4" s="407"/>
      <c r="G4" s="407"/>
      <c r="H4" s="407"/>
      <c r="I4" s="407"/>
      <c r="J4" s="407"/>
      <c r="K4" s="407"/>
      <c r="L4" s="407"/>
      <c r="M4" s="407"/>
      <c r="N4" s="407"/>
      <c r="O4" s="407"/>
      <c r="P4" s="407"/>
      <c r="Q4" s="408"/>
      <c r="R4" s="9"/>
    </row>
    <row r="5" spans="1:18" ht="7.5" customHeight="1" thickBot="1">
      <c r="A5" s="9"/>
      <c r="B5" s="75"/>
      <c r="C5" s="76"/>
      <c r="D5" s="76"/>
      <c r="E5" s="76"/>
      <c r="F5" s="76"/>
      <c r="G5" s="76"/>
      <c r="H5" s="76"/>
      <c r="I5" s="76"/>
      <c r="J5" s="76"/>
      <c r="K5" s="76"/>
      <c r="L5" s="76"/>
      <c r="M5" s="76"/>
      <c r="N5" s="76"/>
      <c r="O5" s="76"/>
      <c r="P5" s="76"/>
      <c r="Q5" s="77"/>
      <c r="R5" s="9"/>
    </row>
    <row r="6" spans="1:18" ht="15">
      <c r="A6" s="9"/>
      <c r="B6" s="78"/>
      <c r="C6" s="28"/>
      <c r="D6" s="79"/>
      <c r="E6" s="79"/>
      <c r="F6" s="79"/>
      <c r="G6" s="79"/>
      <c r="H6" s="79"/>
      <c r="I6" s="79"/>
      <c r="J6" s="79"/>
      <c r="K6" s="79"/>
      <c r="L6" s="79"/>
      <c r="M6" s="79"/>
      <c r="N6" s="79"/>
      <c r="O6" s="79"/>
      <c r="P6" s="79"/>
      <c r="Q6" s="80"/>
      <c r="R6" s="9"/>
    </row>
    <row r="7" spans="1:18" ht="15">
      <c r="A7" s="9"/>
      <c r="B7" s="57"/>
      <c r="C7" s="29" t="s">
        <v>149</v>
      </c>
      <c r="D7" s="81"/>
      <c r="E7" s="81"/>
      <c r="F7" s="81"/>
      <c r="G7" s="81"/>
      <c r="H7" s="81"/>
      <c r="I7" s="81"/>
      <c r="J7" s="81"/>
      <c r="K7" s="81"/>
      <c r="L7" s="81"/>
      <c r="M7" s="81"/>
      <c r="N7" s="81"/>
      <c r="O7" s="81"/>
      <c r="P7" s="81"/>
      <c r="Q7" s="82"/>
      <c r="R7" s="9"/>
    </row>
    <row r="8" spans="1:18" ht="15">
      <c r="A8" s="9"/>
      <c r="B8" s="57"/>
      <c r="C8" s="29"/>
      <c r="D8" s="81"/>
      <c r="E8" s="81"/>
      <c r="F8" s="81"/>
      <c r="G8" s="81"/>
      <c r="H8" s="81"/>
      <c r="I8" s="81"/>
      <c r="J8" s="81"/>
      <c r="K8" s="81"/>
      <c r="L8" s="81"/>
      <c r="M8" s="81"/>
      <c r="N8" s="81"/>
      <c r="O8" s="81"/>
      <c r="P8" s="81"/>
      <c r="Q8" s="82"/>
      <c r="R8" s="9"/>
    </row>
    <row r="9" spans="1:18" ht="15">
      <c r="A9" s="9"/>
      <c r="B9" s="57"/>
      <c r="C9" s="29" t="s">
        <v>24</v>
      </c>
      <c r="D9" s="81"/>
      <c r="E9" s="81"/>
      <c r="F9" s="81"/>
      <c r="G9" s="81"/>
      <c r="H9" s="81"/>
      <c r="I9" s="81"/>
      <c r="J9" s="81"/>
      <c r="K9" s="81"/>
      <c r="L9" s="81"/>
      <c r="M9" s="81"/>
      <c r="N9" s="81"/>
      <c r="O9" s="81"/>
      <c r="P9" s="81"/>
      <c r="Q9" s="82"/>
      <c r="R9" s="9"/>
    </row>
    <row r="10" spans="1:18" ht="15">
      <c r="A10" s="9"/>
      <c r="B10" s="57"/>
      <c r="C10" s="29"/>
      <c r="D10" s="81"/>
      <c r="E10" s="81"/>
      <c r="F10" s="81"/>
      <c r="G10" s="81"/>
      <c r="H10" s="81"/>
      <c r="I10" s="81"/>
      <c r="J10" s="81"/>
      <c r="K10" s="81"/>
      <c r="L10" s="81"/>
      <c r="M10" s="81"/>
      <c r="N10" s="81"/>
      <c r="O10" s="81"/>
      <c r="P10" s="81"/>
      <c r="Q10" s="82"/>
      <c r="R10" s="9"/>
    </row>
    <row r="11" spans="1:18" ht="15.75" customHeight="1" thickBot="1">
      <c r="A11" s="9"/>
      <c r="B11" s="57"/>
      <c r="C11" s="29" t="s">
        <v>19</v>
      </c>
      <c r="D11" s="81"/>
      <c r="E11" s="81"/>
      <c r="F11" s="81"/>
      <c r="G11" s="81"/>
      <c r="H11" s="81"/>
      <c r="I11" s="81"/>
      <c r="J11" s="81"/>
      <c r="P11" s="81"/>
      <c r="Q11" s="82"/>
      <c r="R11" s="9"/>
    </row>
    <row r="12" spans="1:18" ht="15" customHeight="1">
      <c r="A12" s="9"/>
      <c r="B12" s="57"/>
      <c r="C12" s="433" t="s">
        <v>51</v>
      </c>
      <c r="D12" s="433"/>
      <c r="E12" s="433"/>
      <c r="F12" s="433"/>
      <c r="G12" s="52"/>
      <c r="H12" s="52"/>
      <c r="I12" s="52"/>
      <c r="J12" s="81"/>
      <c r="K12" s="354" t="s">
        <v>134</v>
      </c>
      <c r="L12" s="355"/>
      <c r="M12" s="355"/>
      <c r="N12" s="355"/>
      <c r="O12" s="356"/>
      <c r="P12" s="81"/>
      <c r="Q12" s="82"/>
      <c r="R12" s="9"/>
    </row>
    <row r="13" spans="1:18">
      <c r="A13" s="9"/>
      <c r="B13" s="57"/>
      <c r="C13" s="83" t="s">
        <v>25</v>
      </c>
      <c r="D13" s="52"/>
      <c r="E13" s="52"/>
      <c r="F13" s="52"/>
      <c r="G13" s="52"/>
      <c r="H13" s="52"/>
      <c r="I13" s="52"/>
      <c r="J13" s="81"/>
      <c r="K13" s="357"/>
      <c r="L13" s="358"/>
      <c r="M13" s="358"/>
      <c r="N13" s="358"/>
      <c r="O13" s="359"/>
      <c r="P13" s="81"/>
      <c r="Q13" s="82"/>
      <c r="R13" s="9"/>
    </row>
    <row r="14" spans="1:18">
      <c r="A14" s="9"/>
      <c r="B14" s="57"/>
      <c r="C14" s="83" t="s">
        <v>26</v>
      </c>
      <c r="D14" s="52"/>
      <c r="E14" s="52"/>
      <c r="F14" s="52"/>
      <c r="G14" s="52"/>
      <c r="H14" s="52"/>
      <c r="I14" s="52"/>
      <c r="J14" s="81"/>
      <c r="K14" s="357"/>
      <c r="L14" s="358"/>
      <c r="M14" s="358"/>
      <c r="N14" s="358"/>
      <c r="O14" s="359"/>
      <c r="P14" s="81"/>
      <c r="Q14" s="82"/>
      <c r="R14" s="9"/>
    </row>
    <row r="15" spans="1:18">
      <c r="A15" s="9"/>
      <c r="B15" s="57"/>
      <c r="C15" s="83" t="s">
        <v>27</v>
      </c>
      <c r="D15" s="52"/>
      <c r="E15" s="52"/>
      <c r="F15" s="52"/>
      <c r="G15" s="52"/>
      <c r="H15" s="52"/>
      <c r="I15" s="52"/>
      <c r="J15" s="81"/>
      <c r="K15" s="357"/>
      <c r="L15" s="358"/>
      <c r="M15" s="358"/>
      <c r="N15" s="358"/>
      <c r="O15" s="359"/>
      <c r="P15" s="81"/>
      <c r="Q15" s="82"/>
      <c r="R15" s="9"/>
    </row>
    <row r="16" spans="1:18" ht="15" thickBot="1">
      <c r="A16" s="9"/>
      <c r="B16" s="57"/>
      <c r="C16" s="83" t="s">
        <v>28</v>
      </c>
      <c r="D16" s="52"/>
      <c r="E16" s="52"/>
      <c r="F16" s="52"/>
      <c r="G16" s="52"/>
      <c r="H16" s="52"/>
      <c r="I16" s="52"/>
      <c r="J16" s="81"/>
      <c r="K16" s="360"/>
      <c r="L16" s="361"/>
      <c r="M16" s="361"/>
      <c r="N16" s="361"/>
      <c r="O16" s="362"/>
      <c r="P16" s="81"/>
      <c r="Q16" s="82"/>
      <c r="R16" s="9"/>
    </row>
    <row r="17" spans="1:18" ht="15">
      <c r="A17" s="9"/>
      <c r="B17" s="57"/>
      <c r="C17" s="30"/>
      <c r="D17" s="81"/>
      <c r="E17" s="81"/>
      <c r="F17" s="81"/>
      <c r="G17" s="81"/>
      <c r="H17" s="81"/>
      <c r="I17" s="81"/>
      <c r="J17" s="81"/>
      <c r="K17" s="81"/>
      <c r="L17" s="81"/>
      <c r="M17" s="81"/>
      <c r="N17" s="81"/>
      <c r="O17" s="81"/>
      <c r="P17" s="81"/>
      <c r="Q17" s="82"/>
      <c r="R17" s="9"/>
    </row>
    <row r="18" spans="1:18" ht="15">
      <c r="A18" s="9"/>
      <c r="B18" s="57"/>
      <c r="C18" s="29" t="s">
        <v>20</v>
      </c>
      <c r="D18" s="81"/>
      <c r="E18" s="81"/>
      <c r="F18" s="81"/>
      <c r="G18" s="81"/>
      <c r="H18" s="81"/>
      <c r="I18" s="81"/>
      <c r="J18" s="81"/>
      <c r="K18" s="81"/>
      <c r="L18" s="81"/>
      <c r="M18" s="81"/>
      <c r="N18" s="81"/>
      <c r="O18" s="81"/>
      <c r="P18" s="81"/>
      <c r="Q18" s="82"/>
      <c r="R18" s="9"/>
    </row>
    <row r="19" spans="1:18">
      <c r="A19" s="9"/>
      <c r="B19" s="57"/>
      <c r="C19" s="435" t="s">
        <v>91</v>
      </c>
      <c r="D19" s="436"/>
      <c r="E19" s="436"/>
      <c r="F19" s="436"/>
      <c r="G19" s="81"/>
      <c r="H19" s="81"/>
      <c r="I19" s="81"/>
      <c r="J19" s="81"/>
      <c r="K19" s="81"/>
      <c r="L19" s="81"/>
      <c r="M19" s="81"/>
      <c r="N19" s="81"/>
      <c r="O19" s="81"/>
      <c r="P19" s="81"/>
      <c r="Q19" s="82"/>
      <c r="R19" s="9"/>
    </row>
    <row r="20" spans="1:18">
      <c r="A20" s="9"/>
      <c r="B20" s="57"/>
      <c r="C20" s="83" t="s">
        <v>29</v>
      </c>
      <c r="D20" s="81"/>
      <c r="E20" s="81"/>
      <c r="F20" s="81"/>
      <c r="G20" s="81"/>
      <c r="H20" s="81"/>
      <c r="I20" s="81"/>
      <c r="J20" s="81"/>
      <c r="K20" s="81"/>
      <c r="L20" s="81"/>
      <c r="M20" s="81"/>
      <c r="N20" s="81"/>
      <c r="O20" s="81"/>
      <c r="P20" s="81"/>
      <c r="Q20" s="82"/>
      <c r="R20" s="9"/>
    </row>
    <row r="21" spans="1:18">
      <c r="A21" s="9"/>
      <c r="B21" s="57"/>
      <c r="C21" s="83" t="s">
        <v>30</v>
      </c>
      <c r="D21" s="81"/>
      <c r="E21" s="81"/>
      <c r="F21" s="81"/>
      <c r="G21" s="81"/>
      <c r="H21" s="81"/>
      <c r="I21" s="81"/>
      <c r="J21" s="81"/>
      <c r="K21" s="81"/>
      <c r="L21" s="81"/>
      <c r="M21" s="81"/>
      <c r="N21" s="81"/>
      <c r="O21" s="81"/>
      <c r="P21" s="81"/>
      <c r="Q21" s="82"/>
      <c r="R21" s="9"/>
    </row>
    <row r="22" spans="1:18">
      <c r="A22" s="9"/>
      <c r="B22" s="57"/>
      <c r="C22" s="436" t="s">
        <v>92</v>
      </c>
      <c r="D22" s="436"/>
      <c r="E22" s="436"/>
      <c r="F22" s="436"/>
      <c r="G22" s="436"/>
      <c r="H22" s="436"/>
      <c r="I22" s="436"/>
      <c r="J22" s="436"/>
      <c r="K22" s="436"/>
      <c r="L22" s="436"/>
      <c r="M22" s="81"/>
      <c r="N22" s="81"/>
      <c r="O22" s="81"/>
      <c r="P22" s="81"/>
      <c r="Q22" s="82"/>
      <c r="R22" s="9"/>
    </row>
    <row r="23" spans="1:18">
      <c r="A23" s="9"/>
      <c r="B23" s="57"/>
      <c r="C23" s="84"/>
      <c r="D23" s="81" t="s">
        <v>93</v>
      </c>
      <c r="E23" s="81"/>
      <c r="F23" s="81"/>
      <c r="G23" s="81"/>
      <c r="H23" s="81"/>
      <c r="I23" s="81"/>
      <c r="J23" s="81"/>
      <c r="K23" s="81"/>
      <c r="L23" s="81"/>
      <c r="M23" s="81"/>
      <c r="N23" s="81"/>
      <c r="O23" s="81"/>
      <c r="P23" s="81"/>
      <c r="Q23" s="82"/>
      <c r="R23" s="9"/>
    </row>
    <row r="24" spans="1:18">
      <c r="A24" s="9"/>
      <c r="B24" s="57"/>
      <c r="C24" s="83" t="s">
        <v>31</v>
      </c>
      <c r="D24" s="81"/>
      <c r="E24" s="81"/>
      <c r="F24" s="81"/>
      <c r="G24" s="81"/>
      <c r="H24" s="81"/>
      <c r="I24" s="81"/>
      <c r="J24" s="81"/>
      <c r="K24" s="81"/>
      <c r="L24" s="81"/>
      <c r="M24" s="81"/>
      <c r="N24" s="81"/>
      <c r="O24" s="81"/>
      <c r="P24" s="81"/>
      <c r="Q24" s="82"/>
      <c r="R24" s="9"/>
    </row>
    <row r="25" spans="1:18">
      <c r="A25" s="9"/>
      <c r="B25" s="57"/>
      <c r="C25" s="83" t="s">
        <v>32</v>
      </c>
      <c r="D25" s="81"/>
      <c r="E25" s="81"/>
      <c r="F25" s="81"/>
      <c r="G25" s="81"/>
      <c r="H25" s="81"/>
      <c r="I25" s="81"/>
      <c r="J25" s="81"/>
      <c r="K25" s="81"/>
      <c r="L25" s="81"/>
      <c r="M25" s="81"/>
      <c r="N25" s="81"/>
      <c r="O25" s="81"/>
      <c r="P25" s="81"/>
      <c r="Q25" s="82"/>
      <c r="R25" s="9"/>
    </row>
    <row r="26" spans="1:18">
      <c r="A26" s="9"/>
      <c r="B26" s="57"/>
      <c r="C26" s="83" t="s">
        <v>33</v>
      </c>
      <c r="D26" s="81"/>
      <c r="E26" s="81"/>
      <c r="F26" s="81"/>
      <c r="G26" s="81"/>
      <c r="H26" s="81"/>
      <c r="I26" s="81"/>
      <c r="J26" s="81"/>
      <c r="K26" s="81"/>
      <c r="L26" s="81"/>
      <c r="M26" s="81"/>
      <c r="N26" s="81"/>
      <c r="O26" s="81"/>
      <c r="P26" s="81"/>
      <c r="Q26" s="82"/>
      <c r="R26" s="9"/>
    </row>
    <row r="27" spans="1:18">
      <c r="A27" s="9"/>
      <c r="B27" s="57"/>
      <c r="C27" s="83" t="s">
        <v>34</v>
      </c>
      <c r="D27" s="81"/>
      <c r="E27" s="81"/>
      <c r="F27" s="81"/>
      <c r="G27" s="81"/>
      <c r="H27" s="81"/>
      <c r="I27" s="81"/>
      <c r="J27" s="81"/>
      <c r="K27" s="81"/>
      <c r="L27" s="81"/>
      <c r="M27" s="81"/>
      <c r="N27" s="81"/>
      <c r="O27" s="81"/>
      <c r="P27" s="81"/>
      <c r="Q27" s="82"/>
      <c r="R27" s="9"/>
    </row>
    <row r="28" spans="1:18">
      <c r="A28" s="9"/>
      <c r="B28" s="57"/>
      <c r="C28" s="83" t="s">
        <v>35</v>
      </c>
      <c r="D28" s="81"/>
      <c r="E28" s="81"/>
      <c r="F28" s="81"/>
      <c r="G28" s="81"/>
      <c r="H28" s="81"/>
      <c r="I28" s="81"/>
      <c r="J28" s="81"/>
      <c r="K28" s="81"/>
      <c r="L28" s="81"/>
      <c r="M28" s="81"/>
      <c r="N28" s="81"/>
      <c r="O28" s="81"/>
      <c r="P28" s="81"/>
      <c r="Q28" s="82"/>
      <c r="R28" s="9"/>
    </row>
    <row r="29" spans="1:18">
      <c r="A29" s="9"/>
      <c r="B29" s="57"/>
      <c r="C29" s="85"/>
      <c r="D29" s="81"/>
      <c r="E29" s="81"/>
      <c r="F29" s="81"/>
      <c r="G29" s="81"/>
      <c r="H29" s="81"/>
      <c r="I29" s="81"/>
      <c r="J29" s="81"/>
      <c r="K29" s="81"/>
      <c r="L29" s="81"/>
      <c r="M29" s="81"/>
      <c r="N29" s="81"/>
      <c r="O29" s="81"/>
      <c r="P29" s="81"/>
      <c r="Q29" s="82"/>
      <c r="R29" s="9"/>
    </row>
    <row r="30" spans="1:18" ht="15" customHeight="1">
      <c r="A30" s="9"/>
      <c r="B30" s="57"/>
      <c r="C30" s="434" t="s">
        <v>21</v>
      </c>
      <c r="D30" s="434"/>
      <c r="E30" s="434"/>
      <c r="F30" s="434"/>
      <c r="G30" s="434"/>
      <c r="H30" s="434"/>
      <c r="I30" s="434"/>
      <c r="J30" s="434"/>
      <c r="K30" s="434"/>
      <c r="L30" s="434"/>
      <c r="M30" s="434"/>
      <c r="N30" s="434"/>
      <c r="O30" s="81"/>
      <c r="P30" s="81"/>
      <c r="Q30" s="82"/>
      <c r="R30" s="9"/>
    </row>
    <row r="31" spans="1:18">
      <c r="A31" s="9"/>
      <c r="B31" s="57"/>
      <c r="C31" s="434"/>
      <c r="D31" s="434"/>
      <c r="E31" s="434"/>
      <c r="F31" s="434"/>
      <c r="G31" s="434"/>
      <c r="H31" s="434"/>
      <c r="I31" s="434"/>
      <c r="J31" s="434"/>
      <c r="K31" s="434"/>
      <c r="L31" s="434"/>
      <c r="M31" s="434"/>
      <c r="N31" s="434"/>
      <c r="O31" s="81"/>
      <c r="P31" s="81"/>
      <c r="Q31" s="82"/>
      <c r="R31" s="9"/>
    </row>
    <row r="32" spans="1:18">
      <c r="A32" s="9"/>
      <c r="B32" s="57"/>
      <c r="C32" s="52"/>
      <c r="D32" s="81"/>
      <c r="E32" s="81"/>
      <c r="F32" s="81"/>
      <c r="G32" s="81"/>
      <c r="H32" s="81"/>
      <c r="I32" s="81"/>
      <c r="J32" s="81"/>
      <c r="K32" s="81"/>
      <c r="L32" s="81"/>
      <c r="M32" s="81"/>
      <c r="N32" s="81"/>
      <c r="O32" s="81"/>
      <c r="P32" s="81"/>
      <c r="Q32" s="82"/>
      <c r="R32" s="9"/>
    </row>
    <row r="33" spans="1:18">
      <c r="A33" s="9"/>
      <c r="B33" s="57"/>
      <c r="C33" s="52" t="s">
        <v>22</v>
      </c>
      <c r="D33" s="81"/>
      <c r="E33" s="81"/>
      <c r="F33" s="81"/>
      <c r="G33" s="81"/>
      <c r="H33" s="81"/>
      <c r="I33" s="81"/>
      <c r="J33" s="81"/>
      <c r="K33" s="81"/>
      <c r="L33" s="81"/>
      <c r="M33" s="81"/>
      <c r="N33" s="81"/>
      <c r="O33" s="81"/>
      <c r="P33" s="81"/>
      <c r="Q33" s="82"/>
      <c r="R33" s="9"/>
    </row>
    <row r="34" spans="1:18">
      <c r="A34" s="9"/>
      <c r="B34" s="57"/>
      <c r="C34" s="61"/>
      <c r="D34" s="81"/>
      <c r="E34" s="81"/>
      <c r="F34" s="81"/>
      <c r="G34" s="81"/>
      <c r="H34" s="81"/>
      <c r="I34" s="81"/>
      <c r="J34" s="81"/>
      <c r="K34" s="81"/>
      <c r="L34" s="81"/>
      <c r="M34" s="81"/>
      <c r="N34" s="81"/>
      <c r="O34" s="81"/>
      <c r="P34" s="81"/>
      <c r="Q34" s="82"/>
      <c r="R34" s="9"/>
    </row>
    <row r="35" spans="1:18" ht="7.5" customHeight="1">
      <c r="A35" s="9"/>
      <c r="B35" s="9"/>
      <c r="C35" s="5"/>
      <c r="D35" s="5"/>
      <c r="E35" s="5"/>
      <c r="F35" s="5"/>
      <c r="G35" s="5"/>
      <c r="H35" s="5"/>
      <c r="I35" s="5"/>
      <c r="J35" s="5"/>
      <c r="K35" s="5"/>
      <c r="L35" s="5"/>
      <c r="M35" s="5"/>
      <c r="N35" s="5"/>
      <c r="O35" s="5"/>
      <c r="P35" s="5"/>
      <c r="Q35" s="9"/>
      <c r="R35" s="9"/>
    </row>
    <row r="36" spans="1:18">
      <c r="C36" s="7"/>
      <c r="D36" s="7"/>
      <c r="E36" s="7"/>
      <c r="F36" s="7"/>
      <c r="G36" s="7"/>
      <c r="H36" s="7"/>
      <c r="I36" s="7"/>
      <c r="J36" s="7"/>
      <c r="K36" s="7"/>
      <c r="L36" s="7"/>
      <c r="M36" s="7"/>
      <c r="N36" s="7"/>
      <c r="O36" s="7"/>
      <c r="P36" s="7"/>
      <c r="Q36" s="8"/>
    </row>
    <row r="37" spans="1:18">
      <c r="C37" s="8"/>
      <c r="D37" s="8"/>
      <c r="E37" s="8"/>
      <c r="F37" s="8"/>
      <c r="G37" s="8"/>
      <c r="H37" s="8"/>
      <c r="I37" s="8"/>
      <c r="J37" s="8"/>
      <c r="K37" s="8"/>
      <c r="L37" s="8"/>
      <c r="M37" s="8"/>
      <c r="N37" s="8"/>
      <c r="O37" s="8"/>
      <c r="P37" s="8"/>
      <c r="Q37" s="8"/>
    </row>
    <row r="38" spans="1:18">
      <c r="C38" s="8"/>
      <c r="D38" s="8"/>
      <c r="E38" s="8"/>
      <c r="F38" s="8"/>
      <c r="G38" s="8"/>
      <c r="H38" s="8"/>
      <c r="I38" s="8"/>
      <c r="J38" s="8"/>
      <c r="K38" s="8"/>
      <c r="L38" s="8"/>
      <c r="M38" s="8"/>
      <c r="N38" s="8"/>
      <c r="O38" s="8"/>
      <c r="P38" s="8"/>
      <c r="Q38" s="8"/>
    </row>
  </sheetData>
  <mergeCells count="6">
    <mergeCell ref="B2:Q4"/>
    <mergeCell ref="C12:F12"/>
    <mergeCell ref="C30:N31"/>
    <mergeCell ref="C19:F19"/>
    <mergeCell ref="C22:L22"/>
    <mergeCell ref="K12:O16"/>
  </mergeCells>
  <hyperlinks>
    <hyperlink ref="C19" r:id="rId1" display="\\shares\som Financial Aid\www.aamc.org\medloans"/>
    <hyperlink ref="C22" r:id="rId2" display="mailto:dhales@aamc.org"/>
    <hyperlink ref="C12" r:id="rId3" display="https://www.nslds.ed.gov/npas/index.htm"/>
    <hyperlink ref="C19:F19" r:id="rId4" display="1.   Go to www.aamc.org/medloans"/>
  </hyperlinks>
  <pageMargins left="0.7" right="0.7" top="0.75" bottom="0.75" header="0.3" footer="0.3"/>
  <pageSetup scale="76"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N26"/>
  <sheetViews>
    <sheetView showGridLines="0" zoomScale="120" zoomScaleNormal="120" zoomScalePageLayoutView="120" workbookViewId="0"/>
  </sheetViews>
  <sheetFormatPr baseColWidth="10" defaultColWidth="8.83203125" defaultRowHeight="14" x14ac:dyDescent="0"/>
  <cols>
    <col min="1" max="1" width="1.5" customWidth="1"/>
    <col min="2" max="2" width="7.1640625" customWidth="1"/>
    <col min="3" max="3" width="49.5" customWidth="1"/>
    <col min="4" max="4" width="17.1640625" customWidth="1"/>
    <col min="5" max="6" width="14.33203125" customWidth="1"/>
    <col min="7" max="7" width="14.5" customWidth="1"/>
    <col min="8" max="8" width="1.5" customWidth="1"/>
  </cols>
  <sheetData>
    <row r="1" spans="1:14" ht="7.5" customHeight="1" thickBot="1">
      <c r="A1" s="126"/>
      <c r="B1" s="127"/>
      <c r="C1" s="127"/>
      <c r="D1" s="127"/>
      <c r="E1" s="127"/>
      <c r="F1" s="127"/>
      <c r="G1" s="127"/>
      <c r="H1" s="9"/>
    </row>
    <row r="2" spans="1:14">
      <c r="A2" s="17"/>
      <c r="B2" s="363" t="s">
        <v>85</v>
      </c>
      <c r="C2" s="364"/>
      <c r="D2" s="364"/>
      <c r="E2" s="364"/>
      <c r="F2" s="364"/>
      <c r="G2" s="365"/>
      <c r="H2" s="9"/>
    </row>
    <row r="3" spans="1:14" ht="15" thickBot="1">
      <c r="A3" s="17"/>
      <c r="B3" s="366"/>
      <c r="C3" s="367"/>
      <c r="D3" s="367"/>
      <c r="E3" s="367"/>
      <c r="F3" s="367"/>
      <c r="G3" s="368"/>
      <c r="H3" s="9"/>
    </row>
    <row r="4" spans="1:14" ht="7.5" customHeight="1">
      <c r="A4" s="17"/>
      <c r="B4" s="10"/>
      <c r="C4" s="10"/>
      <c r="D4" s="10"/>
      <c r="E4" s="10"/>
      <c r="F4" s="10"/>
      <c r="G4" s="10"/>
      <c r="H4" s="9"/>
    </row>
    <row r="5" spans="1:14" ht="15" customHeight="1" thickBot="1">
      <c r="A5" s="17"/>
      <c r="B5" s="113"/>
      <c r="C5" s="113"/>
      <c r="D5" s="113"/>
      <c r="E5" s="113"/>
      <c r="F5" s="113"/>
      <c r="G5" s="113"/>
      <c r="H5" s="9"/>
      <c r="J5" s="6"/>
      <c r="K5" s="6"/>
      <c r="L5" s="6"/>
      <c r="M5" s="6"/>
      <c r="N5" s="6"/>
    </row>
    <row r="6" spans="1:14" ht="18.75" customHeight="1">
      <c r="A6" s="17"/>
      <c r="B6" s="192">
        <v>1</v>
      </c>
      <c r="C6" s="147" t="s">
        <v>162</v>
      </c>
      <c r="D6" s="147"/>
      <c r="E6" s="147"/>
      <c r="F6" s="147"/>
      <c r="G6" s="147"/>
      <c r="H6" s="9"/>
      <c r="J6" s="354" t="s">
        <v>134</v>
      </c>
      <c r="K6" s="355"/>
      <c r="L6" s="355"/>
      <c r="M6" s="355"/>
      <c r="N6" s="356"/>
    </row>
    <row r="7" spans="1:14" ht="16">
      <c r="A7" s="17"/>
      <c r="B7" s="192"/>
      <c r="C7" s="147"/>
      <c r="D7" s="147"/>
      <c r="E7" s="147"/>
      <c r="F7" s="147"/>
      <c r="G7" s="147"/>
      <c r="H7" s="9"/>
      <c r="J7" s="357"/>
      <c r="K7" s="358"/>
      <c r="L7" s="358"/>
      <c r="M7" s="358"/>
      <c r="N7" s="359"/>
    </row>
    <row r="8" spans="1:14" ht="16">
      <c r="A8" s="17"/>
      <c r="B8" s="192">
        <v>2</v>
      </c>
      <c r="C8" s="147" t="s">
        <v>163</v>
      </c>
      <c r="D8" s="147"/>
      <c r="E8" s="147"/>
      <c r="F8" s="147"/>
      <c r="G8" s="147"/>
      <c r="H8" s="9"/>
      <c r="J8" s="357"/>
      <c r="K8" s="358"/>
      <c r="L8" s="358"/>
      <c r="M8" s="358"/>
      <c r="N8" s="359"/>
    </row>
    <row r="9" spans="1:14" ht="16">
      <c r="A9" s="17"/>
      <c r="B9" s="192"/>
      <c r="C9" s="147"/>
      <c r="D9" s="147"/>
      <c r="E9" s="147"/>
      <c r="F9" s="147"/>
      <c r="G9" s="147"/>
      <c r="H9" s="9"/>
      <c r="J9" s="357"/>
      <c r="K9" s="358"/>
      <c r="L9" s="358"/>
      <c r="M9" s="358"/>
      <c r="N9" s="359"/>
    </row>
    <row r="10" spans="1:14" ht="17" thickBot="1">
      <c r="A10" s="17"/>
      <c r="B10" s="192">
        <v>3</v>
      </c>
      <c r="C10" s="147" t="s">
        <v>209</v>
      </c>
      <c r="D10" s="191" t="s">
        <v>164</v>
      </c>
      <c r="E10" s="147"/>
      <c r="F10" s="147"/>
      <c r="G10" s="147"/>
      <c r="H10" s="9"/>
      <c r="J10" s="360"/>
      <c r="K10" s="361"/>
      <c r="L10" s="361"/>
      <c r="M10" s="361"/>
      <c r="N10" s="362"/>
    </row>
    <row r="11" spans="1:14" ht="16">
      <c r="A11" s="17"/>
      <c r="B11" s="192"/>
      <c r="C11" s="147"/>
      <c r="D11" s="147"/>
      <c r="E11" s="147"/>
      <c r="F11" s="147"/>
      <c r="G11" s="147"/>
      <c r="H11" s="9"/>
      <c r="J11" s="196"/>
      <c r="K11" s="196"/>
      <c r="L11" s="196"/>
      <c r="M11" s="196"/>
      <c r="N11" s="196"/>
    </row>
    <row r="12" spans="1:14" ht="16">
      <c r="A12" s="17"/>
      <c r="B12" s="192">
        <v>4</v>
      </c>
      <c r="C12" s="147" t="s">
        <v>161</v>
      </c>
      <c r="D12" s="147"/>
      <c r="E12" s="147"/>
      <c r="F12" s="147"/>
      <c r="G12" s="147"/>
      <c r="H12" s="9"/>
      <c r="J12" s="196"/>
      <c r="K12" s="196"/>
      <c r="L12" s="196"/>
      <c r="M12" s="196"/>
      <c r="N12" s="196"/>
    </row>
    <row r="13" spans="1:14" ht="16">
      <c r="A13" s="17"/>
      <c r="B13" s="192"/>
      <c r="C13" s="311" t="s">
        <v>157</v>
      </c>
      <c r="D13" s="314" t="s">
        <v>159</v>
      </c>
      <c r="E13" s="311"/>
      <c r="F13" s="189"/>
      <c r="G13" s="147"/>
      <c r="H13" s="9"/>
      <c r="J13" s="196"/>
      <c r="K13" s="196"/>
      <c r="L13" s="196"/>
      <c r="M13" s="196"/>
      <c r="N13" s="196"/>
    </row>
    <row r="14" spans="1:14" ht="16">
      <c r="A14" s="17"/>
      <c r="B14" s="262"/>
      <c r="C14" s="312" t="s">
        <v>158</v>
      </c>
      <c r="D14" s="342" t="s">
        <v>160</v>
      </c>
      <c r="E14" s="311"/>
      <c r="F14" s="147"/>
      <c r="G14" s="147"/>
      <c r="H14" s="9"/>
      <c r="J14" s="196"/>
      <c r="K14" s="196"/>
      <c r="L14" s="196"/>
      <c r="M14" s="196"/>
      <c r="N14" s="196"/>
    </row>
    <row r="15" spans="1:14" ht="16">
      <c r="A15" s="17"/>
      <c r="B15" s="262"/>
      <c r="C15" s="147"/>
      <c r="D15" s="147"/>
      <c r="E15" s="147"/>
      <c r="F15" s="147"/>
      <c r="G15" s="147"/>
      <c r="H15" s="9"/>
      <c r="J15" s="6"/>
      <c r="K15" s="6"/>
      <c r="L15" s="6"/>
      <c r="M15" s="6"/>
      <c r="N15" s="6"/>
    </row>
    <row r="16" spans="1:14" ht="16">
      <c r="A16" s="17"/>
      <c r="B16" s="192">
        <v>5</v>
      </c>
      <c r="C16" s="147" t="s">
        <v>156</v>
      </c>
      <c r="D16" s="147"/>
      <c r="E16" s="147"/>
      <c r="F16" s="147"/>
      <c r="G16" s="147"/>
      <c r="H16" s="9"/>
    </row>
    <row r="17" spans="1:10" ht="16">
      <c r="A17" s="17"/>
      <c r="B17" s="262"/>
      <c r="C17" s="147"/>
      <c r="D17" s="147"/>
      <c r="E17" s="147"/>
      <c r="F17" s="147"/>
      <c r="G17" s="147"/>
      <c r="H17" s="9"/>
    </row>
    <row r="18" spans="1:10" ht="7.5" customHeight="1">
      <c r="A18" s="17"/>
      <c r="B18" s="152"/>
      <c r="C18" s="152"/>
      <c r="D18" s="152"/>
      <c r="E18" s="152"/>
      <c r="F18" s="152"/>
      <c r="G18" s="152"/>
      <c r="H18" s="9"/>
    </row>
    <row r="19" spans="1:10">
      <c r="A19" s="179"/>
      <c r="B19" s="8"/>
      <c r="C19" s="8"/>
      <c r="D19" s="8"/>
      <c r="E19" s="8"/>
      <c r="F19" s="8"/>
      <c r="G19" s="8"/>
      <c r="H19" s="8"/>
      <c r="I19" s="8"/>
      <c r="J19" s="8"/>
    </row>
    <row r="20" spans="1:10">
      <c r="A20" s="179"/>
      <c r="B20" s="113"/>
      <c r="C20" s="113"/>
      <c r="D20" s="8"/>
      <c r="E20" s="8"/>
      <c r="F20" s="8"/>
      <c r="G20" s="8"/>
      <c r="H20" s="8"/>
      <c r="I20" s="8"/>
      <c r="J20" s="8"/>
    </row>
    <row r="21" spans="1:10" ht="16">
      <c r="A21" s="8"/>
      <c r="B21" s="313"/>
      <c r="C21" s="113"/>
      <c r="D21" s="8"/>
      <c r="E21" s="8"/>
      <c r="F21" s="8"/>
      <c r="G21" s="8"/>
      <c r="H21" s="8"/>
      <c r="I21" s="8"/>
      <c r="J21" s="8"/>
    </row>
    <row r="22" spans="1:10" ht="16">
      <c r="A22" s="8"/>
      <c r="B22" s="313"/>
      <c r="C22" s="113"/>
      <c r="D22" s="8"/>
      <c r="E22" s="8"/>
      <c r="F22" s="8"/>
      <c r="G22" s="8"/>
      <c r="H22" s="8"/>
      <c r="I22" s="8"/>
      <c r="J22" s="8"/>
    </row>
    <row r="23" spans="1:10" ht="16">
      <c r="A23" s="8"/>
      <c r="B23" s="313"/>
      <c r="C23" s="113"/>
      <c r="D23" s="8"/>
      <c r="E23" s="8"/>
      <c r="F23" s="8"/>
      <c r="G23" s="8"/>
      <c r="H23" s="8"/>
      <c r="I23" s="8"/>
      <c r="J23" s="8"/>
    </row>
    <row r="24" spans="1:10" ht="16">
      <c r="B24" s="192"/>
      <c r="C24" s="6"/>
    </row>
    <row r="25" spans="1:10">
      <c r="B25" s="6"/>
      <c r="C25" s="6"/>
    </row>
    <row r="26" spans="1:10">
      <c r="B26" s="6"/>
      <c r="C26" s="6"/>
    </row>
  </sheetData>
  <mergeCells count="2">
    <mergeCell ref="B2:G3"/>
    <mergeCell ref="J6:N10"/>
  </mergeCells>
  <hyperlinks>
    <hyperlink ref="D10" r:id="rId1"/>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Expense Planner</vt:lpstr>
      <vt:lpstr>M1 Loan Planner</vt:lpstr>
      <vt:lpstr>M2 Loan Planner</vt:lpstr>
      <vt:lpstr>M3 Loan Planner</vt:lpstr>
      <vt:lpstr>M4 Loan Planner</vt:lpstr>
      <vt:lpstr>PLUS Instructions</vt:lpstr>
      <vt:lpstr>Loan Review Instructions</vt:lpstr>
      <vt:lpstr>Revision Instructions</vt:lpstr>
      <vt:lpstr>What's Next</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Lauryn Roycraft</cp:lastModifiedBy>
  <cp:lastPrinted>2016-02-16T20:13:00Z</cp:lastPrinted>
  <dcterms:created xsi:type="dcterms:W3CDTF">2015-12-21T17:58:00Z</dcterms:created>
  <dcterms:modified xsi:type="dcterms:W3CDTF">2018-01-19T16:12:11Z</dcterms:modified>
</cp:coreProperties>
</file>