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90" firstSheet="3" activeTab="3"/>
  </bookViews>
  <sheets>
    <sheet name="M.U.S.I.C. Results" sheetId="1" state="hidden" r:id="rId1"/>
    <sheet name="Averages" sheetId="2" state="hidden" r:id="rId2"/>
    <sheet name="Graphs" sheetId="3" state="hidden" r:id="rId3"/>
    <sheet name="Premiums" sheetId="4" r:id="rId4"/>
    <sheet name="Rankings" sheetId="5" state="hidden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<sst xmlns="http://schemas.openxmlformats.org/spreadsheetml/2006/main" count="291" uniqueCount="98">
  <si>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</si>
  <si>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</si>
  <si>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</si>
  <si>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</si>
  <si>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</si>
  <si>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</si>
  <si>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</si>
  <si>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</si>
  <si>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</si>
  <si>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</si>
  <si>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</si>
  <si>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</si>
  <si>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</si>
  <si>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</si>
  <si>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</si>
  <si>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</si>
  <si>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</si>
  <si>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</si>
  <si>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</si>
  <si>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</si>
  <si>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</si>
  <si>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</si>
  <si>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</si>
  <si>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</si>
  <si>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</si>
  <si>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</si>
  <si>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</si>
  <si>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</si>
  <si>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</si>
  <si>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</si>
  <si>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</si>
  <si>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</si>
  <si>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</si>
  <si>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</si>
  <si>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</si>
  <si>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</si>
  <si>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</si>
  <si>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</si>
  <si>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</si>
  <si>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</si>
  <si>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</si>
  <si>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</si>
  <si>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</si>
  <si>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</si>
  <si>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</si>
  <si>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</si>
  <si>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</si>
  <si>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</si>
  <si>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</si>
  <si>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</si>
  <si>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</si>
  <si>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</si>
  <si>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</si>
  <si>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</si>
  <si>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</si>
  <si>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</si>
  <si>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</si>
  <si>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</si>
  <si>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</si>
  <si>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</si>
  <si>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</si>
  <si>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</si>
  <si>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</si>
  <si>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</si>
  <si>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</si>
  <si>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</si>
  <si>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</si>
  <si>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</si>
  <si>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</si>
  <si>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</si>
  <si>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</si>
  <si>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</si>
  <si>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</si>
  <si>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</si>
  <si>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</si>
  <si>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</si>
  <si>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</si>
  <si>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</si>
  <si>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</si>
  <si>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</si>
  <si>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</si>
  <si>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</si>
  <si>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</si>
  <si>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</si>
  <si>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</si>
  <si>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</si>
  <si>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</si>
  <si>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</si>
  <si>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</si>
  <si>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</si>
  <si>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</si>
  <si>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 xml:space="preserve">  </t>
  </si>
  <si>
    <r>
      <t>ADMINISTRATIVE COSTS</t>
    </r>
    <r>
      <rPr>
        <b/>
        <vertAlign val="superscript"/>
        <sz val="10"/>
        <rFont val="Arial"/>
        <family val="2"/>
      </rPr>
      <t xml:space="preserve"> </t>
    </r>
  </si>
  <si>
    <r>
      <t xml:space="preserve">   M.U.S.I.C credit</t>
    </r>
    <r>
      <rPr>
        <sz val="3"/>
        <rFont val="Arial"/>
        <family val="2"/>
      </rPr>
      <t xml:space="preserve"> </t>
    </r>
    <r>
      <rPr>
        <sz val="6"/>
        <rFont val="Arial"/>
        <family val="2"/>
      </rPr>
      <t>1</t>
    </r>
  </si>
  <si>
    <r>
      <t>1</t>
    </r>
    <r>
      <rPr>
        <sz val="10"/>
        <rFont val="Arial"/>
        <family val="2"/>
      </rPr>
      <t>Credits from prior year's property program</t>
    </r>
  </si>
  <si>
    <t>2004/05</t>
  </si>
  <si>
    <t>2003/04</t>
  </si>
  <si>
    <r>
      <t>4</t>
    </r>
    <r>
      <rPr>
        <sz val="10"/>
        <rFont val="Arial"/>
        <family val="2"/>
      </rPr>
      <t>State vehicles added in 01-02.  Auto Physical Damage program self-insured in 04-05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</si>
</sst>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  <font>
      <b/>
      <sz val="8"/>
      <color indexed="10"/>
      <name val="Arial"/>
      <family val="2"/>
    </font>
    <font>
      <sz val="3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5" fontId="1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5" fontId="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7366910"/>
        <c:axId val="23649007"/>
      </c:bar3D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473669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/>
            </c:strRef>
          </c:cat>
          <c:val>
            <c:numRef>
              <c:f>Graphs!$F$56:$F$67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1514472"/>
        <c:axId val="36521385"/>
      </c:bar3D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/>
            </c:strRef>
          </c:cat>
          <c:val>
            <c:numRef>
              <c:f>Graphs!$F$80:$F$91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0257010"/>
        <c:axId val="5442179"/>
      </c:bar3D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/>
            </c:strRef>
          </c:cat>
          <c:val>
            <c:numRef>
              <c:f>Graphs!$F$103:$F$114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8979612"/>
        <c:axId val="38163325"/>
      </c:bar3D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5" customFormat="1" ht="12.75">
      <c r="A6" s="5" t="s">
        <v>2</v>
      </c>
      <c r="C6" s="114" t="s">
        <v>15</v>
      </c>
      <c r="D6" s="114"/>
      <c r="E6" s="3"/>
      <c r="F6" s="114" t="s">
        <v>4</v>
      </c>
      <c r="G6" s="114"/>
      <c r="H6" s="3"/>
      <c r="I6" s="114" t="s">
        <v>5</v>
      </c>
      <c r="J6" s="114"/>
      <c r="K6" s="3"/>
      <c r="L6" s="114" t="s">
        <v>16</v>
      </c>
      <c r="M6" s="114"/>
      <c r="N6" s="3"/>
      <c r="O6" s="78" t="s">
        <v>74</v>
      </c>
      <c r="Q6" s="5" t="s">
        <v>34</v>
      </c>
      <c r="R6" s="5" t="s">
        <v>75</v>
      </c>
    </row>
    <row r="7" spans="1:18" s="5" customFormat="1" ht="12.75">
      <c r="A7" s="5" t="s">
        <v>7</v>
      </c>
      <c r="C7" s="3" t="s">
        <v>11</v>
      </c>
      <c r="D7" s="3"/>
      <c r="E7" s="3"/>
      <c r="F7" s="114" t="s">
        <v>9</v>
      </c>
      <c r="G7" s="114"/>
      <c r="H7" s="3"/>
      <c r="I7" s="114" t="s">
        <v>10</v>
      </c>
      <c r="J7" s="114"/>
      <c r="K7" s="3"/>
      <c r="L7" s="3" t="s">
        <v>11</v>
      </c>
      <c r="M7" s="3"/>
      <c r="N7" s="3"/>
      <c r="O7" s="78" t="s">
        <v>78</v>
      </c>
      <c r="Q7" s="5" t="s">
        <v>75</v>
      </c>
      <c r="R7" s="5" t="s">
        <v>76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84</v>
      </c>
      <c r="D9" s="3" t="s">
        <v>13</v>
      </c>
      <c r="E9" s="3"/>
      <c r="F9" s="3" t="s">
        <v>84</v>
      </c>
      <c r="G9" s="3" t="s">
        <v>13</v>
      </c>
      <c r="H9" s="3"/>
      <c r="I9" s="3" t="s">
        <v>83</v>
      </c>
      <c r="J9" s="3" t="s">
        <v>13</v>
      </c>
      <c r="K9" s="3"/>
      <c r="L9" s="3" t="s">
        <v>84</v>
      </c>
      <c r="M9" s="3" t="s">
        <v>13</v>
      </c>
      <c r="N9" s="3"/>
      <c r="O9" s="82" t="s">
        <v>79</v>
      </c>
      <c r="Q9" s="82" t="s">
        <v>77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+Premiums!Y33-Premiums!Y15-Premiums!Y16-Premiums!Y17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+Premiums!W33-Premiums!W15-Premiums!W16-Premiums!W17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+Premiums!U33-Premiums!U15-Premiums!U16-Premiums!U17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+Premiums!T33-Premiums!T15-Premiums!T16-Premiums!T17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+Premiums!S33-Premiums!S15-Premiums!S16-Premiums!S17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+Premiums!Q33-Premiums!Q15-Premiums!Q16-Premiums!Q17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+Premiums!O33-Premiums!O15-Premiums!O16-Premiums!O17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+Premiums!M33-Premiums!M15-Premiums!M16-Premiums!M17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+Premiums!L33-Premiums!L15-Premiums!L16-Premiums!L17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+Premiums!K33-Premiums!K15-Premiums!K16-Premiums!K17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+Premiums!I33-Premiums!I15-Premiums!I16-Premiums!I17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+Premiums!G33-Premiums!G15-Premiums!G16-Premiums!G17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+Premiums!E33-Premiums!E15-Premiums!E16-Premiums!E17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8" sqref="A28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12" t="s">
        <v>14</v>
      </c>
      <c r="B3" s="112"/>
      <c r="C3" s="112"/>
      <c r="D3" s="112"/>
      <c r="E3" s="112"/>
      <c r="F3" s="112"/>
      <c r="G3" s="112"/>
      <c r="H3" s="112"/>
      <c r="I3" s="112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A28" sqref="A2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89</v>
      </c>
      <c r="C4"/>
      <c r="D4" s="43" t="s">
        <v>33</v>
      </c>
      <c r="E4" s="117" t="s">
        <v>15</v>
      </c>
      <c r="F4" s="117"/>
      <c r="H4" s="117" t="s">
        <v>31</v>
      </c>
      <c r="I4" s="117"/>
      <c r="K4" s="117" t="s">
        <v>32</v>
      </c>
      <c r="L4" s="117"/>
      <c r="N4" s="117" t="s">
        <v>16</v>
      </c>
      <c r="O4" s="117"/>
    </row>
    <row r="5" spans="2:15" s="6" customFormat="1" ht="12.75">
      <c r="B5" s="56" t="s">
        <v>90</v>
      </c>
      <c r="C5"/>
      <c r="D5" s="55"/>
      <c r="E5" s="56" t="s">
        <v>82</v>
      </c>
      <c r="F5" s="56" t="s">
        <v>13</v>
      </c>
      <c r="H5" s="56" t="s">
        <v>82</v>
      </c>
      <c r="I5" s="56" t="s">
        <v>13</v>
      </c>
      <c r="K5" s="56" t="s">
        <v>82</v>
      </c>
      <c r="L5" s="56" t="s">
        <v>13</v>
      </c>
      <c r="N5" s="56" t="s">
        <v>82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6" t="s">
        <v>80</v>
      </c>
      <c r="E32" s="116"/>
      <c r="F32" s="116"/>
    </row>
    <row r="33" spans="4:6" ht="12.75">
      <c r="D33" s="116" t="s">
        <v>15</v>
      </c>
      <c r="E33" s="116"/>
      <c r="F33" s="116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6"/>
      <c r="F48" s="116"/>
    </row>
    <row r="49" spans="5:6" ht="12.75">
      <c r="E49" s="17"/>
      <c r="F49" s="17"/>
    </row>
    <row r="50" spans="5:6" ht="12.75">
      <c r="E50" s="116"/>
      <c r="F50" s="116"/>
    </row>
    <row r="51" ht="12.75">
      <c r="E51" s="16"/>
    </row>
    <row r="52" ht="12.75">
      <c r="E52" s="16"/>
    </row>
    <row r="53" spans="4:6" ht="12.75">
      <c r="D53" s="116" t="s">
        <v>39</v>
      </c>
      <c r="E53" s="116"/>
      <c r="F53" s="116"/>
    </row>
    <row r="54" spans="4:6" ht="12.75">
      <c r="D54" s="116" t="s">
        <v>31</v>
      </c>
      <c r="E54" s="116"/>
      <c r="F54" s="116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6" t="s">
        <v>81</v>
      </c>
      <c r="E77" s="116"/>
      <c r="F77" s="116"/>
    </row>
    <row r="78" spans="4:6" ht="12.75">
      <c r="D78" s="116" t="s">
        <v>40</v>
      </c>
      <c r="E78" s="116"/>
      <c r="F78" s="116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6" t="s">
        <v>81</v>
      </c>
      <c r="E100" s="116"/>
      <c r="F100" s="116"/>
    </row>
    <row r="101" spans="4:6" ht="12.75">
      <c r="D101" s="116" t="s">
        <v>35</v>
      </c>
      <c r="E101" s="116"/>
      <c r="F101" s="116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2"/>
  <sheetViews>
    <sheetView tabSelected="1" workbookViewId="0" topLeftCell="A1">
      <selection activeCell="A29" sqref="A29"/>
    </sheetView>
  </sheetViews>
  <sheetFormatPr defaultColWidth="9.140625" defaultRowHeight="12.75" outlineLevelRow="1" outlineLevelCol="1"/>
  <cols>
    <col min="1" max="1" width="24.00390625" style="20" customWidth="1"/>
    <col min="2" max="4" width="10.7109375" style="20" customWidth="1"/>
    <col min="5" max="5" width="9.140625" style="20" customWidth="1"/>
    <col min="6" max="6" width="1.7109375" style="20" customWidth="1"/>
    <col min="7" max="7" width="10.7109375" style="20" customWidth="1"/>
    <col min="8" max="8" width="1.421875" style="20" customWidth="1"/>
    <col min="9" max="9" width="10.7109375" style="20" customWidth="1"/>
    <col min="10" max="10" width="1.421875" style="20" customWidth="1"/>
    <col min="11" max="13" width="10.7109375" style="20" customWidth="1"/>
    <col min="14" max="14" width="1.8515625" style="20" customWidth="1"/>
    <col min="15" max="15" width="10.7109375" style="20" customWidth="1"/>
    <col min="16" max="16" width="1.7109375" style="20" customWidth="1"/>
    <col min="17" max="17" width="10.7109375" style="20" hidden="1" customWidth="1" outlineLevel="1"/>
    <col min="18" max="18" width="1.57421875" style="20" hidden="1" customWidth="1" outlineLevel="1"/>
    <col min="19" max="21" width="10.7109375" style="20" hidden="1" customWidth="1" outlineLevel="1"/>
    <col min="22" max="22" width="1.421875" style="20" hidden="1" customWidth="1" outlineLevel="1"/>
    <col min="23" max="23" width="10.7109375" style="20" hidden="1" customWidth="1" outlineLevel="1"/>
    <col min="24" max="24" width="1.57421875" style="20" hidden="1" customWidth="1" outlineLevel="1"/>
    <col min="25" max="25" width="10.7109375" style="20" hidden="1" customWidth="1" outlineLevel="1"/>
    <col min="26" max="26" width="1.57421875" style="20" hidden="1" customWidth="1" outlineLevel="1"/>
    <col min="27" max="27" width="9.140625" style="20" customWidth="1" collapsed="1"/>
    <col min="28" max="16384" width="9.140625" style="20" customWidth="1"/>
  </cols>
  <sheetData>
    <row r="1" spans="1:26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2.75">
      <c r="A2" s="11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6" spans="2:25" ht="12.75">
      <c r="B6" s="60" t="s">
        <v>95</v>
      </c>
      <c r="C6" s="60" t="s">
        <v>96</v>
      </c>
      <c r="D6" s="60" t="s">
        <v>85</v>
      </c>
      <c r="E6" s="60" t="s">
        <v>44</v>
      </c>
      <c r="F6" s="60"/>
      <c r="G6" s="60" t="s">
        <v>45</v>
      </c>
      <c r="H6" s="60"/>
      <c r="I6" s="60" t="s">
        <v>46</v>
      </c>
      <c r="J6" s="60"/>
      <c r="K6" s="60" t="s">
        <v>47</v>
      </c>
      <c r="L6" s="60" t="s">
        <v>48</v>
      </c>
      <c r="M6" s="60" t="s">
        <v>49</v>
      </c>
      <c r="N6" s="60"/>
      <c r="O6" s="60" t="s">
        <v>50</v>
      </c>
      <c r="P6" s="60"/>
      <c r="Q6" s="60" t="s">
        <v>51</v>
      </c>
      <c r="R6" s="60"/>
      <c r="S6" s="60" t="s">
        <v>52</v>
      </c>
      <c r="T6" s="60" t="s">
        <v>53</v>
      </c>
      <c r="U6" s="60" t="s">
        <v>54</v>
      </c>
      <c r="V6" s="60"/>
      <c r="W6" s="60" t="s">
        <v>55</v>
      </c>
      <c r="X6" s="60"/>
      <c r="Y6" s="60" t="s">
        <v>56</v>
      </c>
    </row>
    <row r="8" spans="1:25" s="15" customFormat="1" ht="14.25">
      <c r="A8" s="15" t="s">
        <v>92</v>
      </c>
      <c r="B8" s="106">
        <v>103134</v>
      </c>
      <c r="C8" s="106">
        <v>100291</v>
      </c>
      <c r="D8" s="106">
        <v>102675</v>
      </c>
      <c r="E8" s="61">
        <v>90844</v>
      </c>
      <c r="F8" s="61"/>
      <c r="G8" s="62">
        <v>93112</v>
      </c>
      <c r="H8" s="62"/>
      <c r="I8" s="62">
        <v>78367</v>
      </c>
      <c r="J8" s="62"/>
      <c r="K8" s="62">
        <v>82205</v>
      </c>
      <c r="L8" s="62">
        <v>81947</v>
      </c>
      <c r="M8" s="63">
        <v>67087</v>
      </c>
      <c r="N8" s="63"/>
      <c r="O8" s="63">
        <v>49966</v>
      </c>
      <c r="P8" s="63"/>
      <c r="Q8" s="63">
        <v>40129</v>
      </c>
      <c r="R8" s="63"/>
      <c r="S8" s="63">
        <v>39999</v>
      </c>
      <c r="T8" s="63">
        <v>28212</v>
      </c>
      <c r="U8" s="63">
        <v>18276</v>
      </c>
      <c r="V8" s="63"/>
      <c r="W8" s="63">
        <v>24736</v>
      </c>
      <c r="X8" s="63"/>
      <c r="Y8" s="63">
        <v>16147</v>
      </c>
    </row>
    <row r="9" spans="2:25" ht="12.75">
      <c r="B9" s="107"/>
      <c r="C9" s="107"/>
      <c r="D9" s="107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2.75">
      <c r="A10" s="15" t="s">
        <v>57</v>
      </c>
      <c r="B10" s="107"/>
      <c r="C10" s="107"/>
      <c r="D10" s="107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6" ht="14.25">
      <c r="A11" s="20" t="s">
        <v>58</v>
      </c>
      <c r="B11" s="107">
        <v>28420</v>
      </c>
      <c r="C11" s="107">
        <v>25689</v>
      </c>
      <c r="D11" s="107">
        <v>10685</v>
      </c>
      <c r="E11" s="64">
        <v>18119</v>
      </c>
      <c r="F11" s="64"/>
      <c r="G11" s="64">
        <v>28148</v>
      </c>
      <c r="H11" s="64"/>
      <c r="I11" s="64">
        <v>24335</v>
      </c>
      <c r="J11" s="64"/>
      <c r="K11" s="64">
        <v>22362</v>
      </c>
      <c r="L11" s="64">
        <v>39741</v>
      </c>
      <c r="M11" s="64">
        <v>37270</v>
      </c>
      <c r="N11" s="64"/>
      <c r="O11" s="64">
        <v>34266</v>
      </c>
      <c r="P11" s="64"/>
      <c r="Q11" s="64">
        <v>33262</v>
      </c>
      <c r="R11" s="64"/>
      <c r="S11" s="64">
        <v>32477</v>
      </c>
      <c r="T11" s="64">
        <v>55265</v>
      </c>
      <c r="U11" s="64">
        <v>55045</v>
      </c>
      <c r="V11" s="64"/>
      <c r="W11" s="64">
        <v>63478</v>
      </c>
      <c r="X11" s="64"/>
      <c r="Y11" s="64">
        <v>80248</v>
      </c>
      <c r="Z11" s="65">
        <v>2</v>
      </c>
    </row>
    <row r="12" spans="1:26" ht="14.25">
      <c r="A12" s="20" t="s">
        <v>59</v>
      </c>
      <c r="B12" s="108">
        <v>93568</v>
      </c>
      <c r="C12" s="108">
        <v>112885</v>
      </c>
      <c r="D12" s="108">
        <v>42278</v>
      </c>
      <c r="E12" s="66">
        <v>62331</v>
      </c>
      <c r="F12" s="66"/>
      <c r="G12" s="66">
        <v>39125</v>
      </c>
      <c r="H12" s="66"/>
      <c r="I12" s="66">
        <v>33427</v>
      </c>
      <c r="J12" s="66"/>
      <c r="K12" s="66">
        <v>36257</v>
      </c>
      <c r="L12" s="66">
        <v>63430</v>
      </c>
      <c r="M12" s="66">
        <v>40470</v>
      </c>
      <c r="N12" s="64"/>
      <c r="O12" s="66">
        <v>47070</v>
      </c>
      <c r="P12" s="64"/>
      <c r="Q12" s="66">
        <v>46729</v>
      </c>
      <c r="R12" s="64"/>
      <c r="S12" s="66">
        <v>72275</v>
      </c>
      <c r="T12" s="66">
        <v>79173</v>
      </c>
      <c r="U12" s="66">
        <v>99633</v>
      </c>
      <c r="V12" s="64"/>
      <c r="W12" s="66">
        <v>106696</v>
      </c>
      <c r="X12" s="67">
        <v>3</v>
      </c>
      <c r="Y12" s="66">
        <v>101271</v>
      </c>
      <c r="Z12" s="65">
        <v>2</v>
      </c>
    </row>
    <row r="13" spans="1:26" ht="14.25">
      <c r="A13" s="20" t="s">
        <v>60</v>
      </c>
      <c r="B13" s="108">
        <v>51839</v>
      </c>
      <c r="C13" s="108">
        <v>51643</v>
      </c>
      <c r="D13" s="108">
        <v>58831</v>
      </c>
      <c r="E13" s="66">
        <v>80647</v>
      </c>
      <c r="F13" s="66"/>
      <c r="G13" s="66">
        <v>75423</v>
      </c>
      <c r="H13" s="66"/>
      <c r="I13" s="66">
        <v>79663</v>
      </c>
      <c r="J13" s="66"/>
      <c r="K13" s="66">
        <v>79130</v>
      </c>
      <c r="L13" s="66">
        <v>79906</v>
      </c>
      <c r="M13" s="66">
        <v>40442</v>
      </c>
      <c r="N13" s="64"/>
      <c r="O13" s="66">
        <v>32858</v>
      </c>
      <c r="P13" s="64"/>
      <c r="Q13" s="66">
        <v>48220</v>
      </c>
      <c r="R13" s="64"/>
      <c r="S13" s="66">
        <v>58310</v>
      </c>
      <c r="T13" s="66">
        <v>61886</v>
      </c>
      <c r="U13" s="66">
        <v>42275</v>
      </c>
      <c r="V13" s="67">
        <v>2</v>
      </c>
      <c r="W13" s="66">
        <v>70439</v>
      </c>
      <c r="X13" s="64" t="s">
        <v>11</v>
      </c>
      <c r="Y13" s="66">
        <v>57244</v>
      </c>
      <c r="Z13" s="65">
        <v>4</v>
      </c>
    </row>
    <row r="14" spans="1:25" ht="14.25">
      <c r="A14" s="20" t="s">
        <v>61</v>
      </c>
      <c r="B14" s="108">
        <v>20726</v>
      </c>
      <c r="C14" s="108">
        <v>21784</v>
      </c>
      <c r="D14" s="108">
        <v>18598</v>
      </c>
      <c r="E14" s="66">
        <v>14734</v>
      </c>
      <c r="F14" s="66"/>
      <c r="G14" s="66">
        <v>11029</v>
      </c>
      <c r="H14" s="66"/>
      <c r="I14" s="66">
        <v>12995</v>
      </c>
      <c r="J14" s="66"/>
      <c r="K14" s="66">
        <v>13891</v>
      </c>
      <c r="L14" s="66">
        <v>15424</v>
      </c>
      <c r="M14" s="66">
        <v>12825</v>
      </c>
      <c r="N14" s="67" t="s">
        <v>11</v>
      </c>
      <c r="O14" s="66">
        <v>7933</v>
      </c>
      <c r="P14" s="67" t="s">
        <v>11</v>
      </c>
      <c r="Q14" s="66">
        <v>7893</v>
      </c>
      <c r="R14" s="67" t="s">
        <v>11</v>
      </c>
      <c r="S14" s="66">
        <v>10524</v>
      </c>
      <c r="T14" s="66">
        <v>0</v>
      </c>
      <c r="U14" s="66">
        <v>0</v>
      </c>
      <c r="V14" s="64"/>
      <c r="W14" s="66">
        <v>0</v>
      </c>
      <c r="X14" s="64"/>
      <c r="Y14" s="66">
        <v>0</v>
      </c>
    </row>
    <row r="15" spans="1:25" ht="14.25">
      <c r="A15" s="20" t="s">
        <v>62</v>
      </c>
      <c r="B15" s="108">
        <v>193020</v>
      </c>
      <c r="C15" s="108">
        <v>260169</v>
      </c>
      <c r="D15" s="108">
        <v>302398</v>
      </c>
      <c r="E15" s="66">
        <v>190410</v>
      </c>
      <c r="F15" s="66"/>
      <c r="G15" s="66">
        <v>51217</v>
      </c>
      <c r="H15" s="67" t="s">
        <v>11</v>
      </c>
      <c r="I15" s="66">
        <v>53510</v>
      </c>
      <c r="J15" s="66"/>
      <c r="K15" s="66">
        <v>56597</v>
      </c>
      <c r="L15" s="66">
        <v>46972</v>
      </c>
      <c r="M15" s="66">
        <v>51802</v>
      </c>
      <c r="N15" s="64"/>
      <c r="O15" s="66">
        <v>53422</v>
      </c>
      <c r="P15" s="64"/>
      <c r="Q15" s="66">
        <v>46692</v>
      </c>
      <c r="R15" s="67" t="s">
        <v>11</v>
      </c>
      <c r="S15" s="66">
        <v>44994</v>
      </c>
      <c r="T15" s="66">
        <v>53158</v>
      </c>
      <c r="U15" s="66">
        <v>52240</v>
      </c>
      <c r="V15" s="64"/>
      <c r="W15" s="66">
        <v>53508</v>
      </c>
      <c r="X15" s="64"/>
      <c r="Y15" s="66">
        <v>62626</v>
      </c>
    </row>
    <row r="16" spans="1:25" ht="14.25">
      <c r="A16" s="20" t="s">
        <v>63</v>
      </c>
      <c r="B16" s="108">
        <v>0</v>
      </c>
      <c r="C16" s="108">
        <v>0</v>
      </c>
      <c r="D16" s="108">
        <v>0</v>
      </c>
      <c r="E16" s="66">
        <v>0</v>
      </c>
      <c r="F16" s="66"/>
      <c r="G16" s="66">
        <v>95190</v>
      </c>
      <c r="H16" s="67">
        <v>2</v>
      </c>
      <c r="I16" s="66">
        <v>61379</v>
      </c>
      <c r="J16" s="66"/>
      <c r="K16" s="66">
        <v>60412</v>
      </c>
      <c r="L16" s="66">
        <v>64645</v>
      </c>
      <c r="M16" s="66">
        <v>58019</v>
      </c>
      <c r="N16" s="64" t="s">
        <v>11</v>
      </c>
      <c r="O16" s="66">
        <v>55126</v>
      </c>
      <c r="P16" s="64" t="s">
        <v>11</v>
      </c>
      <c r="Q16" s="66">
        <v>38572</v>
      </c>
      <c r="R16" s="64"/>
      <c r="S16" s="66">
        <v>32923</v>
      </c>
      <c r="T16" s="66">
        <v>36909</v>
      </c>
      <c r="U16" s="66">
        <v>40404</v>
      </c>
      <c r="V16" s="64"/>
      <c r="W16" s="66">
        <v>41595</v>
      </c>
      <c r="X16" s="64"/>
      <c r="Y16" s="66">
        <v>37036</v>
      </c>
    </row>
    <row r="17" spans="1:25" ht="12.75">
      <c r="A17" s="20" t="s">
        <v>64</v>
      </c>
      <c r="B17" s="108">
        <v>0</v>
      </c>
      <c r="C17" s="108">
        <v>0</v>
      </c>
      <c r="D17" s="108">
        <v>0</v>
      </c>
      <c r="E17" s="66">
        <v>0</v>
      </c>
      <c r="F17" s="66"/>
      <c r="G17" s="66">
        <v>0</v>
      </c>
      <c r="H17" s="66"/>
      <c r="I17" s="66">
        <v>5000</v>
      </c>
      <c r="J17" s="66"/>
      <c r="K17" s="66">
        <v>2775</v>
      </c>
      <c r="L17" s="66">
        <v>2775</v>
      </c>
      <c r="M17" s="66">
        <v>3000</v>
      </c>
      <c r="N17" s="64"/>
      <c r="O17" s="66">
        <v>2215</v>
      </c>
      <c r="P17" s="64"/>
      <c r="Q17" s="66">
        <v>2217</v>
      </c>
      <c r="R17" s="64"/>
      <c r="S17" s="66">
        <v>2217</v>
      </c>
      <c r="T17" s="66">
        <v>2217</v>
      </c>
      <c r="U17" s="66">
        <v>2217</v>
      </c>
      <c r="V17" s="64" t="s">
        <v>11</v>
      </c>
      <c r="W17" s="66">
        <v>2000</v>
      </c>
      <c r="X17" s="64"/>
      <c r="Y17" s="66">
        <v>2000</v>
      </c>
    </row>
    <row r="18" spans="1:25" ht="12.75" outlineLevel="1">
      <c r="A18" s="20" t="s">
        <v>86</v>
      </c>
      <c r="B18" s="108">
        <v>0</v>
      </c>
      <c r="C18" s="108">
        <v>0</v>
      </c>
      <c r="D18" s="108">
        <f>14359+7451</f>
        <v>21810</v>
      </c>
      <c r="E18" s="66">
        <v>0</v>
      </c>
      <c r="F18" s="66"/>
      <c r="G18" s="66">
        <v>0</v>
      </c>
      <c r="H18" s="66"/>
      <c r="I18" s="66">
        <v>0</v>
      </c>
      <c r="J18" s="66"/>
      <c r="K18" s="66">
        <v>0</v>
      </c>
      <c r="L18" s="66">
        <v>0</v>
      </c>
      <c r="M18" s="66">
        <v>0</v>
      </c>
      <c r="N18" s="64"/>
      <c r="O18" s="66">
        <v>0</v>
      </c>
      <c r="P18" s="64"/>
      <c r="Q18" s="66">
        <v>0</v>
      </c>
      <c r="R18" s="64"/>
      <c r="S18" s="66">
        <v>0</v>
      </c>
      <c r="T18" s="66">
        <v>0</v>
      </c>
      <c r="U18" s="66">
        <v>0</v>
      </c>
      <c r="V18" s="64"/>
      <c r="W18" s="66">
        <v>0</v>
      </c>
      <c r="X18" s="64"/>
      <c r="Y18" s="66">
        <v>0</v>
      </c>
    </row>
    <row r="19" spans="1:25" ht="12.75" outlineLevel="1">
      <c r="A19" s="20" t="s">
        <v>93</v>
      </c>
      <c r="B19" s="108">
        <v>-19911</v>
      </c>
      <c r="C19" s="108">
        <v>0</v>
      </c>
      <c r="D19" s="108">
        <v>0</v>
      </c>
      <c r="E19" s="66">
        <v>0</v>
      </c>
      <c r="F19" s="66"/>
      <c r="G19" s="66">
        <v>0</v>
      </c>
      <c r="H19" s="66"/>
      <c r="I19" s="66">
        <v>0</v>
      </c>
      <c r="J19" s="66"/>
      <c r="K19" s="66">
        <v>0</v>
      </c>
      <c r="L19" s="66">
        <v>0</v>
      </c>
      <c r="M19" s="66">
        <v>0</v>
      </c>
      <c r="N19" s="64"/>
      <c r="O19" s="66">
        <v>0</v>
      </c>
      <c r="P19" s="64"/>
      <c r="Q19" s="66">
        <v>0</v>
      </c>
      <c r="R19" s="64"/>
      <c r="S19" s="66"/>
      <c r="T19" s="66"/>
      <c r="U19" s="66"/>
      <c r="V19" s="64"/>
      <c r="W19" s="66"/>
      <c r="X19" s="64"/>
      <c r="Y19" s="66"/>
    </row>
    <row r="20" spans="1:25" ht="14.25">
      <c r="A20" s="20" t="s">
        <v>65</v>
      </c>
      <c r="B20" s="108">
        <v>0</v>
      </c>
      <c r="C20" s="108">
        <v>0</v>
      </c>
      <c r="D20" s="108">
        <v>0</v>
      </c>
      <c r="E20" s="66">
        <v>0</v>
      </c>
      <c r="F20" s="66"/>
      <c r="G20" s="66">
        <v>-51217</v>
      </c>
      <c r="H20" s="67">
        <v>3</v>
      </c>
      <c r="I20" s="66">
        <v>0</v>
      </c>
      <c r="J20" s="66"/>
      <c r="K20" s="66">
        <v>0</v>
      </c>
      <c r="L20" s="66">
        <v>0</v>
      </c>
      <c r="M20" s="66">
        <v>0</v>
      </c>
      <c r="N20" s="64"/>
      <c r="O20" s="66">
        <v>0</v>
      </c>
      <c r="P20" s="64"/>
      <c r="Q20" s="66">
        <v>0</v>
      </c>
      <c r="R20" s="64"/>
      <c r="S20" s="66">
        <v>0</v>
      </c>
      <c r="T20" s="66">
        <v>0</v>
      </c>
      <c r="U20" s="66">
        <v>0</v>
      </c>
      <c r="V20" s="64"/>
      <c r="W20" s="66">
        <v>0</v>
      </c>
      <c r="X20" s="64"/>
      <c r="Y20" s="66">
        <v>0</v>
      </c>
    </row>
    <row r="21" spans="1:25" ht="14.25">
      <c r="A21" s="20" t="s">
        <v>66</v>
      </c>
      <c r="B21" s="109">
        <f>21292+8769</f>
        <v>30061</v>
      </c>
      <c r="C21" s="109">
        <v>29764</v>
      </c>
      <c r="D21" s="109">
        <v>34626</v>
      </c>
      <c r="E21" s="68">
        <f>26718+4471</f>
        <v>31189</v>
      </c>
      <c r="F21" s="67">
        <v>4</v>
      </c>
      <c r="G21" s="68">
        <f>11420+3376</f>
        <v>14796</v>
      </c>
      <c r="H21" s="67" t="s">
        <v>11</v>
      </c>
      <c r="I21" s="68">
        <v>14796</v>
      </c>
      <c r="J21" s="68"/>
      <c r="K21" s="68">
        <v>11677</v>
      </c>
      <c r="L21" s="68">
        <v>13309</v>
      </c>
      <c r="M21" s="68">
        <v>18519</v>
      </c>
      <c r="N21" s="69"/>
      <c r="O21" s="68">
        <v>18164</v>
      </c>
      <c r="P21" s="69"/>
      <c r="Q21" s="68">
        <v>20845</v>
      </c>
      <c r="R21" s="69"/>
      <c r="S21" s="70">
        <v>21625</v>
      </c>
      <c r="T21" s="70">
        <v>21070</v>
      </c>
      <c r="U21" s="70">
        <v>24157</v>
      </c>
      <c r="V21" s="69"/>
      <c r="W21" s="68">
        <v>0</v>
      </c>
      <c r="X21" s="69"/>
      <c r="Y21" s="68">
        <v>0</v>
      </c>
    </row>
    <row r="22" spans="2:25" ht="12.75">
      <c r="B22" s="107"/>
      <c r="C22" s="107"/>
      <c r="D22" s="107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 s="15" customFormat="1" ht="12.75">
      <c r="A23" s="15" t="s">
        <v>67</v>
      </c>
      <c r="B23" s="110">
        <f>SUM(B11:B22)</f>
        <v>397723</v>
      </c>
      <c r="C23" s="110">
        <f>SUM(C11:C22)</f>
        <v>501934</v>
      </c>
      <c r="D23" s="110">
        <f>SUM(D11:D22)</f>
        <v>489226</v>
      </c>
      <c r="E23" s="63">
        <f>SUM(E11:E22)</f>
        <v>397430</v>
      </c>
      <c r="F23" s="63"/>
      <c r="G23" s="63">
        <f>SUM(G11:G22)</f>
        <v>263711</v>
      </c>
      <c r="H23" s="63"/>
      <c r="I23" s="63">
        <f>SUM(I11:I22)</f>
        <v>285105</v>
      </c>
      <c r="J23" s="63"/>
      <c r="K23" s="63">
        <f>SUM(K11:K22)</f>
        <v>283101</v>
      </c>
      <c r="L23" s="63">
        <f>SUM(L11:L22)</f>
        <v>326202</v>
      </c>
      <c r="M23" s="63">
        <f>SUM(M11:M22)</f>
        <v>262347</v>
      </c>
      <c r="N23" s="63"/>
      <c r="O23" s="63">
        <f>SUM(O11:O22)</f>
        <v>251054</v>
      </c>
      <c r="P23" s="63"/>
      <c r="Q23" s="63">
        <f>SUM(Q11:Q22)</f>
        <v>244430</v>
      </c>
      <c r="R23" s="63"/>
      <c r="S23" s="63">
        <f>SUM(S11:S22)</f>
        <v>275345</v>
      </c>
      <c r="T23" s="63">
        <f>SUM(T11:T22)</f>
        <v>309678</v>
      </c>
      <c r="U23" s="63">
        <f>SUM(U11:U22)</f>
        <v>315971</v>
      </c>
      <c r="V23" s="63"/>
      <c r="W23" s="63">
        <f>SUM(W11:W22)</f>
        <v>337716</v>
      </c>
      <c r="X23" s="63"/>
      <c r="Y23" s="63">
        <f>SUM(Y11:Y22)</f>
        <v>340425</v>
      </c>
    </row>
    <row r="24" spans="2:25" ht="12.75">
      <c r="B24" s="107"/>
      <c r="C24" s="107"/>
      <c r="D24" s="107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5" ht="12.75">
      <c r="A25" s="20" t="s">
        <v>11</v>
      </c>
      <c r="B25" s="107"/>
      <c r="C25" s="107"/>
      <c r="D25" s="107"/>
      <c r="E25" s="64"/>
      <c r="F25" s="64"/>
      <c r="G25" s="64" t="s">
        <v>11</v>
      </c>
      <c r="H25" s="64"/>
      <c r="I25" s="105" t="s">
        <v>11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ht="12.75">
      <c r="A26" s="15" t="s">
        <v>68</v>
      </c>
      <c r="B26" s="107"/>
      <c r="C26" s="107"/>
      <c r="D26" s="107"/>
      <c r="E26" s="64"/>
      <c r="F26" s="64"/>
      <c r="G26" s="64"/>
      <c r="H26" s="64"/>
      <c r="I26" s="64" t="s">
        <v>11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ht="12.75">
      <c r="A27" s="20" t="s">
        <v>58</v>
      </c>
      <c r="B27" s="107">
        <v>88433</v>
      </c>
      <c r="C27" s="107">
        <v>77060</v>
      </c>
      <c r="D27" s="107">
        <v>37655</v>
      </c>
      <c r="E27" s="64">
        <v>35830</v>
      </c>
      <c r="F27" s="64"/>
      <c r="G27" s="64">
        <v>40767</v>
      </c>
      <c r="H27" s="64"/>
      <c r="I27" s="64">
        <v>54747</v>
      </c>
      <c r="J27" s="64"/>
      <c r="K27" s="64">
        <v>52417</v>
      </c>
      <c r="L27" s="64">
        <v>57111</v>
      </c>
      <c r="M27" s="64">
        <v>53954</v>
      </c>
      <c r="N27" s="64"/>
      <c r="O27" s="64">
        <v>51457</v>
      </c>
      <c r="P27" s="64" t="s">
        <v>11</v>
      </c>
      <c r="Q27" s="64">
        <v>53457</v>
      </c>
      <c r="R27" s="64"/>
      <c r="S27" s="64">
        <v>64403</v>
      </c>
      <c r="T27" s="64">
        <v>79453</v>
      </c>
      <c r="U27" s="64">
        <v>66172</v>
      </c>
      <c r="V27" s="64"/>
      <c r="W27" s="64">
        <v>82599</v>
      </c>
      <c r="X27" s="64"/>
      <c r="Y27" s="64">
        <v>81508</v>
      </c>
    </row>
    <row r="28" spans="1:25" ht="12.75">
      <c r="A28" s="20" t="s">
        <v>60</v>
      </c>
      <c r="B28" s="107">
        <v>124013</v>
      </c>
      <c r="C28" s="107">
        <v>129310</v>
      </c>
      <c r="D28" s="107">
        <v>123132</v>
      </c>
      <c r="E28" s="64">
        <v>156789</v>
      </c>
      <c r="F28" s="64"/>
      <c r="G28" s="64">
        <v>161249</v>
      </c>
      <c r="H28" s="64"/>
      <c r="I28" s="64">
        <v>143416</v>
      </c>
      <c r="J28" s="64"/>
      <c r="K28" s="64">
        <v>145459</v>
      </c>
      <c r="L28" s="64">
        <v>135452</v>
      </c>
      <c r="M28" s="64">
        <v>77463</v>
      </c>
      <c r="N28" s="64"/>
      <c r="O28" s="64">
        <v>53877</v>
      </c>
      <c r="P28" s="64"/>
      <c r="Q28" s="64">
        <v>56486</v>
      </c>
      <c r="R28" s="64"/>
      <c r="S28" s="64">
        <v>64802</v>
      </c>
      <c r="T28" s="64">
        <v>65407</v>
      </c>
      <c r="U28" s="64">
        <v>90152</v>
      </c>
      <c r="V28" s="64"/>
      <c r="W28" s="64">
        <v>112540</v>
      </c>
      <c r="X28" s="64"/>
      <c r="Y28" s="64">
        <v>76125</v>
      </c>
    </row>
    <row r="29" spans="2:25" ht="12.75">
      <c r="B29" s="107"/>
      <c r="C29" s="107"/>
      <c r="D29" s="107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 s="15" customFormat="1" ht="12.75">
      <c r="A30" s="15" t="s">
        <v>67</v>
      </c>
      <c r="B30" s="63">
        <f>SUM(B27:B29)</f>
        <v>212446</v>
      </c>
      <c r="C30" s="63">
        <f>SUM(C27:C29)</f>
        <v>206370</v>
      </c>
      <c r="D30" s="63">
        <f>SUM(D27:D29)</f>
        <v>160787</v>
      </c>
      <c r="E30" s="63">
        <f>SUM(E27:E29)</f>
        <v>192619</v>
      </c>
      <c r="F30" s="63"/>
      <c r="G30" s="63">
        <f>SUM(G27:G29)</f>
        <v>202016</v>
      </c>
      <c r="H30" s="63"/>
      <c r="I30" s="63">
        <f>SUM(I27:I29)</f>
        <v>198163</v>
      </c>
      <c r="J30" s="63"/>
      <c r="K30" s="63">
        <f>SUM(K27:K29)</f>
        <v>197876</v>
      </c>
      <c r="L30" s="63">
        <f>SUM(L27:L29)</f>
        <v>192563</v>
      </c>
      <c r="M30" s="63">
        <f>SUM(M27:M28)</f>
        <v>131417</v>
      </c>
      <c r="N30" s="63"/>
      <c r="O30" s="63">
        <f>SUM(O27:O29)</f>
        <v>105334</v>
      </c>
      <c r="P30" s="63"/>
      <c r="Q30" s="63">
        <f>SUM(Q27:Q29)</f>
        <v>109943</v>
      </c>
      <c r="R30" s="63"/>
      <c r="S30" s="63">
        <f>SUM(S27:S29)</f>
        <v>129205</v>
      </c>
      <c r="T30" s="63">
        <f>SUM(T27:T29)</f>
        <v>144860</v>
      </c>
      <c r="U30" s="63">
        <f>SUM(U27:U28)</f>
        <v>156324</v>
      </c>
      <c r="V30" s="63"/>
      <c r="W30" s="63">
        <f>SUM(W27:W29)</f>
        <v>195139</v>
      </c>
      <c r="X30" s="63"/>
      <c r="Y30" s="63">
        <f>SUM(Y27:Y29)</f>
        <v>157633</v>
      </c>
    </row>
    <row r="31" spans="2:25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5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 ht="12.75">
      <c r="A33" s="20" t="s">
        <v>69</v>
      </c>
      <c r="B33" s="71">
        <f>SUM(B8,B23,B30)</f>
        <v>713303</v>
      </c>
      <c r="C33" s="71">
        <f>SUM(C8,C23,C30)</f>
        <v>808595</v>
      </c>
      <c r="D33" s="71">
        <f>SUM(D8,D23,D30)</f>
        <v>752688</v>
      </c>
      <c r="E33" s="71">
        <f>SUM(E8,E23,E30)</f>
        <v>680893</v>
      </c>
      <c r="F33" s="71"/>
      <c r="G33" s="71">
        <f>SUM(G8,G23,G30)</f>
        <v>558839</v>
      </c>
      <c r="H33" s="71"/>
      <c r="I33" s="71">
        <f>SUM(I8,I23,I30)</f>
        <v>561635</v>
      </c>
      <c r="J33" s="71"/>
      <c r="K33" s="71">
        <f>SUM(K8,K23,K30)</f>
        <v>563182</v>
      </c>
      <c r="L33" s="71">
        <f>SUM(L8,L23,L30)</f>
        <v>600712</v>
      </c>
      <c r="M33" s="71">
        <f>SUM(M8,M23,M30)</f>
        <v>460851</v>
      </c>
      <c r="N33" s="64"/>
      <c r="O33" s="71">
        <f>SUM(O8,O23,O30)</f>
        <v>406354</v>
      </c>
      <c r="P33" s="64"/>
      <c r="Q33" s="71">
        <f>SUM(Q8,Q23,Q30)</f>
        <v>394502</v>
      </c>
      <c r="R33" s="64"/>
      <c r="S33" s="71">
        <f>SUM(S8,S23,S30)</f>
        <v>444549</v>
      </c>
      <c r="T33" s="71">
        <f>SUM(T8,T23,T30)</f>
        <v>482750</v>
      </c>
      <c r="U33" s="71">
        <f>SUM(U8,U23,U30)</f>
        <v>490571</v>
      </c>
      <c r="V33" s="64"/>
      <c r="W33" s="71">
        <f>SUM(W8,W23,W30)</f>
        <v>557591</v>
      </c>
      <c r="X33" s="64"/>
      <c r="Y33" s="71">
        <f>SUM(Y8,Y23,Y30)</f>
        <v>514205</v>
      </c>
    </row>
    <row r="34" spans="2:25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12.75">
      <c r="A35" s="20" t="s">
        <v>87</v>
      </c>
      <c r="B35" s="64"/>
      <c r="C35" s="64"/>
      <c r="D35" s="105" t="s">
        <v>11</v>
      </c>
      <c r="E35" s="105" t="s">
        <v>11</v>
      </c>
      <c r="F35" s="105"/>
      <c r="G35" s="105" t="s">
        <v>11</v>
      </c>
      <c r="H35" s="105" t="e">
        <f>(+G33-H33)/H33</f>
        <v>#DIV/0!</v>
      </c>
      <c r="I35" s="105" t="s">
        <v>11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2:25" ht="12.75" hidden="1" outlineLevel="1">
      <c r="B36" s="105">
        <f>+B8/B33</f>
        <v>0.1445865221371563</v>
      </c>
      <c r="C36" s="105">
        <f>+C8/C33</f>
        <v>0.12403118990347455</v>
      </c>
      <c r="D36" s="105">
        <f>+D8/D33</f>
        <v>0.13641110260825204</v>
      </c>
      <c r="E36" s="105">
        <f aca="true" t="shared" si="0" ref="E36:Q36">+E8/E33</f>
        <v>0.13341890722918284</v>
      </c>
      <c r="F36" s="105"/>
      <c r="G36" s="105">
        <f t="shared" si="0"/>
        <v>0.1666168610279526</v>
      </c>
      <c r="H36" s="105" t="s">
        <v>11</v>
      </c>
      <c r="I36" s="105">
        <f t="shared" si="0"/>
        <v>0.13953368290793844</v>
      </c>
      <c r="J36" s="105" t="s">
        <v>11</v>
      </c>
      <c r="K36" s="105">
        <f t="shared" si="0"/>
        <v>0.14596524746884665</v>
      </c>
      <c r="L36" s="105">
        <f t="shared" si="0"/>
        <v>0.13641645247639467</v>
      </c>
      <c r="M36" s="105">
        <f t="shared" si="0"/>
        <v>0.14557199615493946</v>
      </c>
      <c r="N36" s="105" t="s">
        <v>11</v>
      </c>
      <c r="O36" s="105">
        <f t="shared" si="0"/>
        <v>0.12296175256057526</v>
      </c>
      <c r="P36" s="105" t="s">
        <v>11</v>
      </c>
      <c r="Q36" s="105">
        <f t="shared" si="0"/>
        <v>0.1017206503389083</v>
      </c>
      <c r="R36" s="64"/>
      <c r="S36" s="105">
        <f>+S8/S33</f>
        <v>0.08997658300884717</v>
      </c>
      <c r="T36" s="64"/>
      <c r="U36" s="64"/>
      <c r="V36" s="64"/>
      <c r="W36" s="64"/>
      <c r="X36" s="64"/>
      <c r="Y36" s="64"/>
    </row>
    <row r="37" spans="2:25" ht="12.75" hidden="1" outlineLevel="1">
      <c r="B37" s="105">
        <f>+B30/B33</f>
        <v>0.29783416023765497</v>
      </c>
      <c r="C37" s="105">
        <f>+C30/C33</f>
        <v>0.25522047502148787</v>
      </c>
      <c r="D37" s="105">
        <f>+D30/D33</f>
        <v>0.21361706311247156</v>
      </c>
      <c r="E37" s="105">
        <f aca="true" t="shared" si="1" ref="E37:Q37">+E30/E33</f>
        <v>0.2828917318873891</v>
      </c>
      <c r="F37" s="105"/>
      <c r="G37" s="105">
        <f t="shared" si="1"/>
        <v>0.3614923081603109</v>
      </c>
      <c r="H37" s="105" t="s">
        <v>11</v>
      </c>
      <c r="I37" s="105">
        <f t="shared" si="1"/>
        <v>0.35283235553339803</v>
      </c>
      <c r="J37" s="105" t="s">
        <v>11</v>
      </c>
      <c r="K37" s="105">
        <f t="shared" si="1"/>
        <v>0.3513535588850496</v>
      </c>
      <c r="L37" s="105">
        <f t="shared" si="1"/>
        <v>0.32055793791367576</v>
      </c>
      <c r="M37" s="105">
        <f t="shared" si="1"/>
        <v>0.28516158150899096</v>
      </c>
      <c r="N37" s="105" t="s">
        <v>11</v>
      </c>
      <c r="O37" s="105">
        <f t="shared" si="1"/>
        <v>0.25921733267052866</v>
      </c>
      <c r="P37" s="105" t="s">
        <v>11</v>
      </c>
      <c r="Q37" s="105">
        <f t="shared" si="1"/>
        <v>0.2786880674876173</v>
      </c>
      <c r="R37" s="64"/>
      <c r="S37" s="105">
        <f>+S30/S33</f>
        <v>0.29064287626335905</v>
      </c>
      <c r="T37" s="64"/>
      <c r="U37" s="64"/>
      <c r="V37" s="64"/>
      <c r="W37" s="64"/>
      <c r="X37" s="64"/>
      <c r="Y37" s="64"/>
    </row>
    <row r="38" spans="2:25" ht="12.75" collapsed="1">
      <c r="B38" s="64"/>
      <c r="C38" s="64"/>
      <c r="D38" s="64"/>
      <c r="E38" s="64"/>
      <c r="F38" s="64"/>
      <c r="G38" s="64" t="s">
        <v>11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2:25" ht="12.75">
      <c r="B39" s="64"/>
      <c r="C39" s="64"/>
      <c r="D39" s="64"/>
      <c r="E39" s="64"/>
      <c r="F39" s="64"/>
      <c r="G39" s="105" t="s">
        <v>11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 ht="13.5" thickBot="1">
      <c r="A40" s="72"/>
      <c r="B40" s="73"/>
      <c r="C40" s="73"/>
      <c r="D40" s="73"/>
      <c r="E40" s="73"/>
      <c r="F40" s="73"/>
      <c r="G40" s="73"/>
      <c r="H40" s="73"/>
      <c r="I40" s="73" t="s">
        <v>91</v>
      </c>
      <c r="J40" s="73"/>
      <c r="K40" s="73"/>
      <c r="L40" s="73"/>
      <c r="M40" s="73"/>
      <c r="N40" s="72"/>
      <c r="O40" s="73"/>
      <c r="P40" s="73"/>
      <c r="Q40" s="73"/>
      <c r="R40" s="73"/>
      <c r="S40" s="73"/>
      <c r="T40" s="73"/>
      <c r="U40" s="64"/>
      <c r="V40" s="64"/>
      <c r="W40" s="64"/>
      <c r="X40" s="64"/>
      <c r="Y40" s="64"/>
    </row>
    <row r="41" spans="1:25" ht="14.25">
      <c r="A41" s="74" t="s">
        <v>94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2:25" ht="8.25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 ht="14.25">
      <c r="A43" s="74" t="s">
        <v>70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2:25" ht="8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1:25" ht="14.25">
      <c r="A45" s="74" t="s">
        <v>72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2:25" ht="8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ht="14.25">
      <c r="A47" s="74" t="s">
        <v>97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2:25" ht="8.25" customHeight="1" hidden="1" outlineLevel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ht="14.25" hidden="1" outlineLevel="1">
      <c r="A49" s="74" t="s">
        <v>71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2:25" ht="8.25" customHeight="1" hidden="1" outlineLevel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 ht="14.25" hidden="1" outlineLevel="1">
      <c r="A51" s="74" t="s">
        <v>72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2:25" ht="8.25" customHeight="1" hidden="1" outlineLevel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ht="14.25" hidden="1" outlineLevel="1">
      <c r="A53" s="74" t="s">
        <v>73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2:25" ht="8.25" customHeight="1" collapsed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ht="14.25">
      <c r="A55" s="74" t="s">
        <v>11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2:25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2:25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2:25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2:25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2:25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2:25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2:25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2:25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2:25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2:25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2:25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2:25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2:25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2:25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2:25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2:25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2:25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2:25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2:25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2:25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2:25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2:25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2:25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2:25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2:25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2:25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2:25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2:25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2:25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2:25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2:25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2:25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2:25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2:25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2:25" ht="12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2:25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2:25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2:25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2:25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2:25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2:25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2:25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</row>
    <row r="98" spans="2:25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</row>
    <row r="99" spans="2:25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</row>
    <row r="100" spans="2:25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</row>
    <row r="101" spans="2:25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</row>
    <row r="102" spans="2:25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2:25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2:25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</row>
    <row r="105" spans="2:25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2:25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</row>
    <row r="107" spans="2:25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2:25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</row>
    <row r="109" spans="2:25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</row>
    <row r="110" spans="2:25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2:25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</row>
    <row r="112" spans="2:25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</row>
    <row r="113" spans="2:25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2:25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/>
      <c r="X114" s="76"/>
      <c r="Y114" s="76"/>
    </row>
    <row r="115" spans="2:25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/>
      <c r="X115" s="76"/>
      <c r="Y115" s="76"/>
    </row>
    <row r="116" spans="2:25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/>
      <c r="X116" s="76"/>
      <c r="Y116" s="76"/>
    </row>
    <row r="117" spans="2:25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/>
      <c r="X117" s="76"/>
      <c r="Y117" s="76"/>
    </row>
    <row r="118" spans="2:25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/>
      <c r="X118" s="76"/>
      <c r="Y118" s="76"/>
    </row>
    <row r="119" spans="2:25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/>
      <c r="X119" s="76"/>
      <c r="Y119" s="76"/>
    </row>
    <row r="120" spans="2:25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/>
      <c r="X120" s="76"/>
      <c r="Y120" s="76"/>
    </row>
    <row r="121" spans="2:25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/>
      <c r="X121" s="76"/>
      <c r="Y121" s="76"/>
    </row>
    <row r="122" spans="2:25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/>
      <c r="X122" s="76"/>
      <c r="Y122" s="76"/>
    </row>
    <row r="123" spans="2:25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/>
      <c r="X123" s="76"/>
      <c r="Y123" s="76"/>
    </row>
    <row r="124" spans="2:25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/>
      <c r="X124" s="76"/>
      <c r="Y124" s="76"/>
    </row>
    <row r="125" spans="2:25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/>
      <c r="X125" s="76"/>
      <c r="Y125" s="76"/>
    </row>
    <row r="126" spans="2:25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/>
      <c r="X126" s="76"/>
      <c r="Y126" s="76"/>
    </row>
    <row r="127" spans="2:25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/>
      <c r="X127" s="76"/>
      <c r="Y127" s="76"/>
    </row>
    <row r="128" spans="2:25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/>
      <c r="X128" s="76"/>
      <c r="Y128" s="76"/>
    </row>
    <row r="129" spans="2:25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/>
      <c r="X129" s="76"/>
      <c r="Y129" s="76"/>
    </row>
    <row r="130" spans="2:25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/>
      <c r="X130" s="76"/>
      <c r="Y130" s="76"/>
    </row>
    <row r="131" spans="2:25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/>
      <c r="X131" s="76"/>
      <c r="Y131" s="76"/>
    </row>
    <row r="132" spans="2:25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/>
      <c r="X132" s="76"/>
      <c r="Y132" s="76"/>
    </row>
    <row r="133" spans="2:25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/>
      <c r="X133" s="76"/>
      <c r="Y133" s="76"/>
    </row>
    <row r="134" spans="2:25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/>
      <c r="X134" s="76"/>
      <c r="Y134" s="76"/>
    </row>
    <row r="135" spans="2:25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/>
      <c r="X135" s="76"/>
      <c r="Y135" s="76"/>
    </row>
    <row r="136" spans="2:25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/>
      <c r="X136" s="76"/>
      <c r="Y136" s="76"/>
    </row>
    <row r="137" spans="2:25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/>
      <c r="X137" s="76"/>
      <c r="Y137" s="76"/>
    </row>
    <row r="138" spans="2:25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/>
      <c r="X138" s="76"/>
      <c r="Y138" s="76"/>
    </row>
    <row r="139" spans="2:25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/>
      <c r="X139" s="76"/>
      <c r="Y139" s="76"/>
    </row>
    <row r="140" spans="2:25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/>
      <c r="X140" s="76"/>
      <c r="Y140" s="76"/>
    </row>
    <row r="141" spans="2:25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/>
      <c r="X141" s="76"/>
      <c r="Y141" s="76"/>
    </row>
    <row r="142" spans="2:25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/>
      <c r="X142" s="76"/>
      <c r="Y142" s="76"/>
    </row>
    <row r="143" spans="2:25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/>
      <c r="X143" s="76"/>
      <c r="Y143" s="76"/>
    </row>
    <row r="144" spans="2:25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/>
      <c r="X144" s="76"/>
      <c r="Y144" s="76"/>
    </row>
    <row r="145" spans="2:25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/>
      <c r="X145" s="76"/>
      <c r="Y145" s="76"/>
    </row>
    <row r="146" spans="2:25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/>
      <c r="X146" s="76"/>
      <c r="Y146" s="76"/>
    </row>
    <row r="147" spans="2:25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/>
      <c r="X147" s="76"/>
      <c r="Y147" s="76"/>
    </row>
    <row r="148" spans="2:25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/>
      <c r="X148" s="76"/>
      <c r="Y148" s="76"/>
    </row>
    <row r="149" spans="2:25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/>
      <c r="X149" s="76"/>
      <c r="Y149" s="76"/>
    </row>
    <row r="150" spans="2:25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/>
      <c r="X150" s="76"/>
      <c r="Y150" s="76"/>
    </row>
    <row r="151" spans="2:25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/>
      <c r="X151" s="76"/>
      <c r="Y151" s="76"/>
    </row>
    <row r="152" spans="2:25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/>
      <c r="X152" s="76"/>
      <c r="Y152" s="76"/>
    </row>
    <row r="153" spans="2:25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/>
      <c r="X153" s="76"/>
      <c r="Y153" s="76"/>
    </row>
    <row r="154" spans="2:25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/>
      <c r="X154" s="76"/>
      <c r="Y154" s="76"/>
    </row>
    <row r="155" spans="2:25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/>
      <c r="X155" s="76"/>
      <c r="Y155" s="76"/>
    </row>
    <row r="156" spans="2:25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/>
      <c r="X156" s="76"/>
      <c r="Y156" s="76"/>
    </row>
    <row r="157" spans="2:25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/>
      <c r="X157" s="76"/>
      <c r="Y157" s="76"/>
    </row>
    <row r="158" spans="2:25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/>
      <c r="X158" s="76"/>
      <c r="Y158" s="76"/>
    </row>
    <row r="159" spans="2:25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/>
      <c r="X159" s="76"/>
      <c r="Y159" s="76"/>
    </row>
    <row r="160" spans="2:25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/>
      <c r="X160" s="76"/>
      <c r="Y160" s="76"/>
    </row>
    <row r="161" spans="2:25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/>
      <c r="X161" s="76"/>
      <c r="Y161" s="76"/>
    </row>
    <row r="162" spans="2:25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/>
      <c r="X162" s="76"/>
      <c r="Y162" s="76"/>
    </row>
    <row r="163" spans="2:25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/>
      <c r="X163" s="76"/>
      <c r="Y163" s="76"/>
    </row>
    <row r="164" spans="2:25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/>
      <c r="X164" s="76"/>
      <c r="Y164" s="76"/>
    </row>
    <row r="165" spans="2:25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/>
      <c r="X165" s="76"/>
      <c r="Y165" s="76"/>
    </row>
    <row r="166" spans="2:25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/>
      <c r="X166" s="76"/>
      <c r="Y166" s="76"/>
    </row>
    <row r="167" spans="2:25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/>
      <c r="X167" s="76"/>
      <c r="Y167" s="76"/>
    </row>
    <row r="168" spans="2:25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/>
      <c r="X168" s="76"/>
      <c r="Y168" s="76"/>
    </row>
    <row r="169" spans="2:25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/>
      <c r="X169" s="76"/>
      <c r="Y169" s="76"/>
    </row>
    <row r="170" spans="2:25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/>
      <c r="X170" s="76"/>
      <c r="Y170" s="76"/>
    </row>
    <row r="171" spans="2:25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/>
      <c r="X171" s="76"/>
      <c r="Y171" s="76"/>
    </row>
    <row r="172" spans="2:25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/>
      <c r="X172" s="76"/>
      <c r="Y172" s="76"/>
    </row>
    <row r="173" spans="2:25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/>
      <c r="X173" s="76"/>
      <c r="Y173" s="76"/>
    </row>
    <row r="174" spans="2:25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/>
      <c r="X174" s="76"/>
      <c r="Y174" s="76"/>
    </row>
    <row r="175" spans="2:25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/>
      <c r="X175" s="76"/>
      <c r="Y175" s="76"/>
    </row>
    <row r="176" spans="2:25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/>
      <c r="X176" s="76"/>
      <c r="Y176" s="76"/>
    </row>
    <row r="177" spans="2:25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/>
      <c r="X177" s="76"/>
      <c r="Y177" s="76"/>
    </row>
    <row r="178" spans="2:25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/>
      <c r="X178" s="76"/>
      <c r="Y178" s="76"/>
    </row>
    <row r="179" spans="2:25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/>
      <c r="X179" s="76"/>
      <c r="Y179" s="76"/>
    </row>
    <row r="180" spans="2:25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/>
      <c r="X180" s="76"/>
      <c r="Y180" s="76"/>
    </row>
    <row r="181" spans="2:25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/>
      <c r="X181" s="76"/>
      <c r="Y181" s="76"/>
    </row>
    <row r="182" spans="2:25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/>
      <c r="X182" s="76"/>
      <c r="Y182" s="76"/>
    </row>
    <row r="183" spans="2:25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/>
      <c r="X183" s="76"/>
      <c r="Y183" s="76"/>
    </row>
    <row r="184" spans="2:25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/>
      <c r="X184" s="76"/>
      <c r="Y184" s="76"/>
    </row>
    <row r="185" spans="2:25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/>
      <c r="X185" s="76"/>
      <c r="Y185" s="76"/>
    </row>
    <row r="186" spans="2:25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/>
      <c r="X186" s="76"/>
      <c r="Y186" s="76"/>
    </row>
    <row r="187" spans="2:25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/>
      <c r="X187" s="76"/>
      <c r="Y187" s="76"/>
    </row>
    <row r="188" spans="2:25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/>
      <c r="X188" s="76"/>
      <c r="Y188" s="76"/>
    </row>
    <row r="189" spans="2:25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/>
      <c r="X189" s="76"/>
      <c r="Y189" s="76"/>
    </row>
    <row r="190" spans="2:25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/>
      <c r="X190" s="76"/>
      <c r="Y190" s="76"/>
    </row>
    <row r="191" spans="2:25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/>
      <c r="X191" s="76"/>
      <c r="Y191" s="76"/>
    </row>
    <row r="192" spans="2:25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/>
      <c r="X192" s="76"/>
      <c r="Y192" s="76"/>
    </row>
    <row r="193" spans="2:25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/>
      <c r="X193" s="76"/>
      <c r="Y193" s="76"/>
    </row>
    <row r="194" spans="2:25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/>
      <c r="X194" s="76"/>
      <c r="Y194" s="76"/>
    </row>
    <row r="195" spans="2:25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/>
      <c r="X195" s="76"/>
      <c r="Y195" s="76"/>
    </row>
    <row r="196" spans="2:25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/>
      <c r="X196" s="76"/>
      <c r="Y196" s="76"/>
    </row>
    <row r="197" spans="2:25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/>
      <c r="X197" s="76"/>
      <c r="Y197" s="76"/>
    </row>
    <row r="198" spans="2:25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/>
      <c r="X198" s="76"/>
      <c r="Y198" s="76"/>
    </row>
    <row r="199" spans="2:25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/>
      <c r="X199" s="76"/>
      <c r="Y199" s="76"/>
    </row>
    <row r="200" spans="2:25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/>
      <c r="X200" s="76"/>
      <c r="Y200" s="76"/>
    </row>
    <row r="201" spans="2:25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/>
      <c r="X201" s="76"/>
      <c r="Y201" s="76"/>
    </row>
    <row r="202" spans="2:25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/>
      <c r="X202" s="76"/>
      <c r="Y202" s="76"/>
    </row>
    <row r="203" spans="2:25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/>
      <c r="X203" s="76"/>
      <c r="Y203" s="76"/>
    </row>
    <row r="204" spans="2:25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/>
      <c r="X204" s="76"/>
      <c r="Y204" s="76"/>
    </row>
    <row r="205" spans="2:25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/>
      <c r="X205" s="76"/>
      <c r="Y205" s="76"/>
    </row>
    <row r="206" spans="2:25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/>
      <c r="X206" s="76"/>
      <c r="Y206" s="76"/>
    </row>
    <row r="207" spans="2:25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/>
      <c r="X207" s="76"/>
      <c r="Y207" s="76"/>
    </row>
    <row r="208" spans="2:25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/>
      <c r="X208" s="76"/>
      <c r="Y208" s="76"/>
    </row>
    <row r="209" spans="2:25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/>
      <c r="X209" s="76"/>
      <c r="Y209" s="76"/>
    </row>
    <row r="210" spans="2:25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/>
      <c r="X210" s="76"/>
      <c r="Y210" s="76"/>
    </row>
    <row r="211" spans="2:25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/>
      <c r="X211" s="76"/>
      <c r="Y211" s="76"/>
    </row>
    <row r="212" spans="2:25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/>
      <c r="X212" s="76"/>
      <c r="Y212" s="76"/>
    </row>
    <row r="213" spans="2:25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/>
      <c r="X213" s="76"/>
      <c r="Y213" s="76"/>
    </row>
    <row r="214" spans="2:25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/>
      <c r="X214" s="76"/>
      <c r="Y214" s="76"/>
    </row>
    <row r="215" spans="2:25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/>
      <c r="X215" s="76"/>
      <c r="Y215" s="76"/>
    </row>
    <row r="216" spans="2:25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/>
      <c r="X216" s="76"/>
      <c r="Y216" s="76"/>
    </row>
    <row r="217" spans="2:25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/>
      <c r="X217" s="76"/>
      <c r="Y217" s="76"/>
    </row>
    <row r="218" spans="2:25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/>
      <c r="X218" s="76"/>
      <c r="Y218" s="76"/>
    </row>
    <row r="219" spans="2:25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/>
      <c r="X219" s="76"/>
      <c r="Y219" s="76"/>
    </row>
    <row r="220" spans="2:25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/>
      <c r="X220" s="76"/>
      <c r="Y220" s="76"/>
    </row>
    <row r="221" spans="2:25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/>
      <c r="X221" s="76"/>
      <c r="Y221" s="76"/>
    </row>
    <row r="222" spans="2:25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/>
      <c r="X222" s="76"/>
      <c r="Y222" s="76"/>
    </row>
    <row r="223" spans="2:25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/>
      <c r="X223" s="76"/>
      <c r="Y223" s="76"/>
    </row>
    <row r="224" spans="2:25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/>
      <c r="X224" s="76"/>
      <c r="Y224" s="76"/>
    </row>
    <row r="225" spans="2:25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/>
      <c r="X225" s="76"/>
      <c r="Y225" s="76"/>
    </row>
    <row r="226" spans="2:25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/>
      <c r="X226" s="76"/>
      <c r="Y226" s="76"/>
    </row>
    <row r="227" spans="2:25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/>
      <c r="X227" s="76"/>
      <c r="Y227" s="76"/>
    </row>
    <row r="228" spans="2:25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/>
      <c r="X228" s="76"/>
      <c r="Y228" s="76"/>
    </row>
    <row r="229" spans="2:25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/>
      <c r="X229" s="76"/>
      <c r="Y229" s="76"/>
    </row>
    <row r="230" spans="2:25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/>
      <c r="X230" s="76"/>
      <c r="Y230" s="76"/>
    </row>
    <row r="231" spans="2:25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/>
      <c r="X231" s="76"/>
      <c r="Y231" s="76"/>
    </row>
    <row r="232" spans="2:25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/>
      <c r="X232" s="76"/>
      <c r="Y232" s="76"/>
    </row>
    <row r="233" spans="2:25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/>
      <c r="X233" s="76"/>
      <c r="Y233" s="76"/>
    </row>
    <row r="234" spans="2:25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/>
      <c r="X234" s="76"/>
      <c r="Y234" s="76"/>
    </row>
    <row r="235" spans="2:25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/>
      <c r="X235" s="76"/>
      <c r="Y235" s="76"/>
    </row>
    <row r="236" spans="2:25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/>
      <c r="X236" s="76"/>
      <c r="Y236" s="76"/>
    </row>
    <row r="237" spans="2:25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/>
      <c r="X237" s="76"/>
      <c r="Y237" s="76"/>
    </row>
    <row r="238" spans="2:25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/>
      <c r="X238" s="76"/>
      <c r="Y238" s="76"/>
    </row>
    <row r="239" spans="2:25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/>
      <c r="X239" s="76"/>
      <c r="Y239" s="76"/>
    </row>
    <row r="240" spans="2:25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/>
      <c r="X240" s="76"/>
      <c r="Y240" s="76"/>
    </row>
    <row r="241" spans="2:25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/>
      <c r="X241" s="76"/>
      <c r="Y241" s="76"/>
    </row>
    <row r="242" spans="2:25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/>
      <c r="X242" s="76"/>
      <c r="Y242" s="76"/>
    </row>
    <row r="243" spans="2:25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/>
      <c r="X243" s="76"/>
      <c r="Y243" s="76"/>
    </row>
    <row r="244" spans="2:25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/>
      <c r="X244" s="76"/>
      <c r="Y244" s="76"/>
    </row>
    <row r="245" spans="2:25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/>
      <c r="X245" s="76"/>
      <c r="Y245" s="76"/>
    </row>
    <row r="246" spans="2:25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/>
      <c r="X246" s="76"/>
      <c r="Y246" s="76"/>
    </row>
    <row r="247" spans="2:25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/>
      <c r="X247" s="76"/>
      <c r="Y247" s="76"/>
    </row>
    <row r="248" spans="2:25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/>
      <c r="X248" s="76"/>
      <c r="Y248" s="76"/>
    </row>
    <row r="249" spans="2:25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/>
      <c r="X249" s="76"/>
      <c r="Y249" s="76"/>
    </row>
    <row r="250" spans="2:25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/>
      <c r="X250" s="76"/>
      <c r="Y250" s="76"/>
    </row>
    <row r="251" spans="2:25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/>
      <c r="X251" s="76"/>
      <c r="Y251" s="76"/>
    </row>
    <row r="252" spans="2:25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/>
      <c r="X252" s="76"/>
      <c r="Y252" s="76"/>
    </row>
    <row r="253" spans="2:25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/>
      <c r="X253" s="76"/>
      <c r="Y253" s="76"/>
    </row>
    <row r="254" spans="2:25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/>
      <c r="X254" s="76"/>
      <c r="Y254" s="76"/>
    </row>
    <row r="255" spans="2:25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/>
      <c r="X255" s="76"/>
      <c r="Y255" s="76"/>
    </row>
    <row r="256" spans="2:25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/>
      <c r="X256" s="76"/>
      <c r="Y256" s="76"/>
    </row>
    <row r="257" spans="2:25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/>
      <c r="X257" s="76"/>
      <c r="Y257" s="76"/>
    </row>
    <row r="258" spans="2:25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/>
      <c r="X258" s="76"/>
      <c r="Y258" s="76"/>
    </row>
    <row r="259" spans="2:25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/>
      <c r="X259" s="76"/>
      <c r="Y259" s="76"/>
    </row>
    <row r="260" spans="2:25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/>
      <c r="X260" s="76"/>
      <c r="Y260" s="76"/>
    </row>
    <row r="261" spans="2:25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/>
      <c r="X261" s="76"/>
      <c r="Y261" s="76"/>
    </row>
    <row r="262" spans="2:25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/>
      <c r="X262" s="76"/>
      <c r="Y262" s="76"/>
    </row>
    <row r="263" spans="2:25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/>
      <c r="X263" s="76"/>
      <c r="Y263" s="76"/>
    </row>
    <row r="264" spans="2:25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/>
      <c r="X264" s="76"/>
      <c r="Y264" s="76"/>
    </row>
    <row r="265" spans="2:25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/>
      <c r="X265" s="76"/>
      <c r="Y265" s="76"/>
    </row>
    <row r="266" spans="2:25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/>
      <c r="X266" s="76"/>
      <c r="Y266" s="76"/>
    </row>
    <row r="267" spans="2:25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/>
      <c r="X267" s="76"/>
      <c r="Y267" s="76"/>
    </row>
    <row r="268" spans="2:25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/>
      <c r="X268" s="76"/>
      <c r="Y268" s="76"/>
    </row>
    <row r="269" spans="2:25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/>
      <c r="X269" s="76"/>
      <c r="Y269" s="76"/>
    </row>
    <row r="270" spans="2:25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/>
      <c r="X270" s="76"/>
      <c r="Y270" s="76"/>
    </row>
    <row r="271" spans="2:25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/>
      <c r="X271" s="76"/>
      <c r="Y271" s="76"/>
    </row>
    <row r="272" spans="2:25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/>
      <c r="X272" s="76"/>
      <c r="Y272" s="76"/>
    </row>
    <row r="273" spans="2:25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/>
      <c r="X273" s="76"/>
      <c r="Y273" s="76"/>
    </row>
    <row r="274" spans="2:25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/>
      <c r="X274" s="76"/>
      <c r="Y274" s="76"/>
    </row>
    <row r="275" spans="2:25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/>
      <c r="X275" s="76"/>
      <c r="Y275" s="76"/>
    </row>
    <row r="276" spans="2:25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/>
      <c r="X276" s="76"/>
      <c r="Y276" s="76"/>
    </row>
    <row r="277" spans="2:25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/>
      <c r="X277" s="76"/>
      <c r="Y277" s="76"/>
    </row>
    <row r="278" spans="2:25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/>
      <c r="X278" s="76"/>
      <c r="Y278" s="76"/>
    </row>
    <row r="279" spans="2:25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/>
      <c r="X279" s="76"/>
      <c r="Y279" s="76"/>
    </row>
    <row r="280" spans="2:25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/>
      <c r="X280" s="76"/>
      <c r="Y280" s="76"/>
    </row>
    <row r="281" spans="2:25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/>
      <c r="X281" s="76"/>
      <c r="Y281" s="76"/>
    </row>
    <row r="282" spans="2:25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/>
      <c r="X282" s="76"/>
      <c r="Y282" s="76"/>
    </row>
    <row r="283" spans="2:25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/>
      <c r="X283" s="76"/>
      <c r="Y283" s="76"/>
    </row>
    <row r="284" spans="2:25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/>
      <c r="X284" s="76"/>
      <c r="Y284" s="76"/>
    </row>
    <row r="285" spans="2:25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/>
      <c r="X285" s="76"/>
      <c r="Y285" s="76"/>
    </row>
    <row r="286" spans="2:25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/>
      <c r="X286" s="76"/>
      <c r="Y286" s="76"/>
    </row>
    <row r="287" spans="2:25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/>
      <c r="X287" s="76"/>
      <c r="Y287" s="76"/>
    </row>
    <row r="288" spans="2:25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/>
      <c r="X288" s="76"/>
      <c r="Y288" s="76"/>
    </row>
    <row r="289" spans="2:25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/>
      <c r="X289" s="76"/>
      <c r="Y289" s="76"/>
    </row>
    <row r="290" spans="2:25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/>
      <c r="X290" s="76"/>
      <c r="Y290" s="76"/>
    </row>
    <row r="291" spans="2:25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/>
      <c r="X291" s="76"/>
      <c r="Y291" s="76"/>
    </row>
    <row r="292" spans="2:25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/>
      <c r="X292" s="76"/>
      <c r="Y292" s="76"/>
    </row>
    <row r="293" spans="2:25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/>
      <c r="X293" s="76"/>
      <c r="Y293" s="76"/>
    </row>
    <row r="294" spans="2:25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/>
      <c r="X294" s="76"/>
      <c r="Y294" s="76"/>
    </row>
    <row r="295" spans="2:25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/>
      <c r="X295" s="76"/>
      <c r="Y295" s="76"/>
    </row>
    <row r="296" spans="2:25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/>
      <c r="X296" s="76"/>
      <c r="Y296" s="76"/>
    </row>
    <row r="297" spans="2:25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/>
      <c r="X297" s="76"/>
      <c r="Y297" s="76"/>
    </row>
    <row r="298" spans="2:25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/>
      <c r="X298" s="76"/>
      <c r="Y298" s="76"/>
    </row>
    <row r="299" spans="2:25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/>
      <c r="X299" s="76"/>
      <c r="Y299" s="76"/>
    </row>
    <row r="300" spans="2:25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/>
      <c r="X300" s="76"/>
      <c r="Y300" s="76"/>
    </row>
    <row r="301" spans="2:25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/>
      <c r="X301" s="76"/>
      <c r="Y301" s="76"/>
    </row>
    <row r="302" spans="2:25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/>
      <c r="X302" s="76"/>
      <c r="Y302" s="76"/>
    </row>
    <row r="303" spans="2:25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/>
      <c r="X303" s="76"/>
      <c r="Y303" s="76"/>
    </row>
    <row r="304" spans="2:25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/>
      <c r="X304" s="76"/>
      <c r="Y304" s="76"/>
    </row>
    <row r="305" spans="2:25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/>
      <c r="X305" s="76"/>
      <c r="Y305" s="76"/>
    </row>
    <row r="306" spans="2:25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/>
      <c r="X306" s="76"/>
      <c r="Y306" s="76"/>
    </row>
    <row r="307" spans="2:25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/>
      <c r="X307" s="76"/>
      <c r="Y307" s="76"/>
    </row>
    <row r="308" spans="2:25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/>
      <c r="X308" s="76"/>
      <c r="Y308" s="76"/>
    </row>
    <row r="309" spans="2:25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/>
      <c r="X309" s="76"/>
      <c r="Y309" s="76"/>
    </row>
    <row r="310" spans="2:25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/>
      <c r="X310" s="76"/>
      <c r="Y310" s="76"/>
    </row>
    <row r="311" spans="2:25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/>
      <c r="X311" s="76"/>
      <c r="Y311" s="76"/>
    </row>
    <row r="312" spans="2:25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/>
      <c r="X312" s="76"/>
      <c r="Y312" s="76"/>
    </row>
    <row r="313" spans="2:25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/>
      <c r="X313" s="76"/>
      <c r="Y313" s="76"/>
    </row>
    <row r="314" spans="2:25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/>
      <c r="X314" s="76"/>
      <c r="Y314" s="76"/>
    </row>
    <row r="315" spans="2:25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/>
      <c r="X315" s="76"/>
      <c r="Y315" s="76"/>
    </row>
    <row r="316" spans="2:25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/>
      <c r="X316" s="76"/>
      <c r="Y316" s="76"/>
    </row>
    <row r="317" spans="2:25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/>
      <c r="X317" s="76"/>
      <c r="Y317" s="76"/>
    </row>
    <row r="318" spans="2:25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/>
      <c r="X318" s="76"/>
      <c r="Y318" s="76"/>
    </row>
    <row r="319" spans="2:25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/>
      <c r="X319" s="76"/>
      <c r="Y319" s="76"/>
    </row>
    <row r="320" spans="2:25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/>
      <c r="X320" s="76"/>
      <c r="Y320" s="76"/>
    </row>
    <row r="321" spans="2:25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/>
      <c r="X321" s="76"/>
      <c r="Y321" s="76"/>
    </row>
    <row r="322" spans="2:25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/>
      <c r="X322" s="76"/>
      <c r="Y322" s="76"/>
    </row>
    <row r="323" spans="2:25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/>
      <c r="X323" s="76"/>
      <c r="Y323" s="76"/>
    </row>
    <row r="324" spans="2:25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/>
      <c r="X324" s="76"/>
      <c r="Y324" s="76"/>
    </row>
    <row r="325" spans="2:25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/>
      <c r="X325" s="76"/>
      <c r="Y325" s="76"/>
    </row>
    <row r="326" spans="2:25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/>
      <c r="X326" s="76"/>
      <c r="Y326" s="76"/>
    </row>
    <row r="327" spans="2:25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/>
      <c r="X327" s="76"/>
      <c r="Y327" s="76"/>
    </row>
    <row r="328" spans="2:25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/>
      <c r="X328" s="76"/>
      <c r="Y328" s="76"/>
    </row>
    <row r="329" spans="2:25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/>
      <c r="X329" s="76"/>
      <c r="Y329" s="76"/>
    </row>
    <row r="330" spans="2:25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/>
      <c r="X330" s="76"/>
      <c r="Y330" s="76"/>
    </row>
    <row r="331" spans="2:25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/>
      <c r="X331" s="76"/>
      <c r="Y331" s="76"/>
    </row>
    <row r="332" spans="2:25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/>
      <c r="X332" s="76"/>
      <c r="Y332" s="76"/>
    </row>
    <row r="333" spans="2:22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</row>
    <row r="334" spans="2:22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</row>
    <row r="335" spans="2:22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</row>
    <row r="336" spans="2:22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</row>
    <row r="337" spans="2:22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</row>
    <row r="338" spans="2:22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</row>
    <row r="339" spans="2:22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</row>
    <row r="340" spans="2:22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</row>
    <row r="341" spans="2:22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</row>
    <row r="342" spans="2:22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</row>
    <row r="343" spans="2:22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</row>
    <row r="344" spans="2:22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</row>
    <row r="345" spans="2:22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</row>
    <row r="346" spans="2:22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</row>
    <row r="347" spans="2:22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</row>
    <row r="348" spans="2:22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</row>
    <row r="349" spans="2:22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</row>
    <row r="350" spans="2:22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</row>
    <row r="351" spans="2:22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</row>
    <row r="352" spans="2:22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</row>
    <row r="353" spans="2:22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</row>
    <row r="354" spans="2:22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</row>
    <row r="355" spans="2:22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</row>
    <row r="356" spans="2:22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</row>
    <row r="357" spans="2:22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</row>
    <row r="358" spans="2:22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</row>
    <row r="359" spans="2:22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</row>
    <row r="360" spans="2:22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</row>
    <row r="361" spans="2:22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</row>
    <row r="362" spans="2:22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</row>
    <row r="363" spans="2:22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</row>
    <row r="364" spans="2:22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</row>
    <row r="365" spans="2:22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</row>
    <row r="366" spans="2:22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</row>
    <row r="367" spans="2:22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</row>
    <row r="368" spans="2:22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</row>
    <row r="369" spans="2:22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</row>
    <row r="370" spans="2:22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</row>
    <row r="371" spans="2:22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</row>
    <row r="372" spans="2:22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</row>
    <row r="373" spans="2:22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</row>
    <row r="374" spans="2:22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</row>
    <row r="375" spans="2:22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</row>
    <row r="376" spans="2:22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</row>
    <row r="377" spans="2:22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</row>
    <row r="378" spans="2:22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</row>
    <row r="379" spans="2:22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</row>
    <row r="380" spans="2:22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</row>
    <row r="381" spans="2:22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</row>
    <row r="382" spans="2:22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</row>
    <row r="383" spans="2:22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</row>
    <row r="384" spans="2:22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</row>
    <row r="385" spans="2:22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</row>
    <row r="386" spans="2:22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</row>
    <row r="387" spans="2:22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</row>
    <row r="388" spans="2:22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</row>
    <row r="389" spans="2:22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</row>
    <row r="390" spans="2:22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</row>
    <row r="391" spans="2:22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</row>
    <row r="392" spans="2:22" ht="12.75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92" r:id="rId1"/>
  <headerFooter alignWithMargins="0">
    <oddHeader>&amp;R&amp;"Arial,Bold"&amp;12Attachment 1</oddHeader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19" t="s">
        <v>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2.7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6" spans="1:18" s="87" customFormat="1" ht="12.75">
      <c r="A6" s="87" t="s">
        <v>2</v>
      </c>
      <c r="C6" s="118" t="s">
        <v>15</v>
      </c>
      <c r="D6" s="118"/>
      <c r="E6" s="88"/>
      <c r="F6" s="118" t="s">
        <v>4</v>
      </c>
      <c r="G6" s="118"/>
      <c r="H6" s="88"/>
      <c r="I6" s="118" t="s">
        <v>5</v>
      </c>
      <c r="J6" s="118"/>
      <c r="K6" s="88"/>
      <c r="L6" s="118" t="s">
        <v>16</v>
      </c>
      <c r="M6" s="118"/>
      <c r="N6" s="88"/>
      <c r="O6" s="89" t="s">
        <v>74</v>
      </c>
      <c r="Q6" s="87" t="s">
        <v>34</v>
      </c>
      <c r="R6" s="87" t="s">
        <v>75</v>
      </c>
    </row>
    <row r="7" spans="1:18" s="87" customFormat="1" ht="12.75">
      <c r="A7" s="87" t="s">
        <v>7</v>
      </c>
      <c r="C7" s="88" t="s">
        <v>11</v>
      </c>
      <c r="D7" s="88"/>
      <c r="E7" s="88"/>
      <c r="F7" s="118" t="s">
        <v>9</v>
      </c>
      <c r="G7" s="118"/>
      <c r="H7" s="88"/>
      <c r="I7" s="118" t="s">
        <v>10</v>
      </c>
      <c r="J7" s="118"/>
      <c r="K7" s="88"/>
      <c r="L7" s="88" t="s">
        <v>11</v>
      </c>
      <c r="M7" s="88"/>
      <c r="N7" s="88"/>
      <c r="O7" s="89" t="s">
        <v>78</v>
      </c>
      <c r="Q7" s="87" t="s">
        <v>75</v>
      </c>
      <c r="R7" s="87" t="s">
        <v>76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84</v>
      </c>
      <c r="D9" s="88" t="s">
        <v>13</v>
      </c>
      <c r="E9" s="88"/>
      <c r="F9" s="88" t="s">
        <v>84</v>
      </c>
      <c r="G9" s="88" t="s">
        <v>13</v>
      </c>
      <c r="H9" s="88"/>
      <c r="I9" s="88" t="s">
        <v>83</v>
      </c>
      <c r="J9" s="88" t="s">
        <v>13</v>
      </c>
      <c r="K9" s="88"/>
      <c r="L9" s="88" t="s">
        <v>84</v>
      </c>
      <c r="M9" s="88" t="s">
        <v>13</v>
      </c>
      <c r="N9" s="88"/>
      <c r="O9" s="90" t="s">
        <v>79</v>
      </c>
      <c r="Q9" s="90" t="s">
        <v>77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+Premiums!Y33-Premiums!Y15-Premiums!Y16-Premiums!Y17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+Premiums!W33-Premiums!W15-Premiums!W16-Premiums!W17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+Premiums!U33-Premiums!U15-Premiums!U16-Premiums!U17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+Premiums!T33-Premiums!T15-Premiums!T16-Premiums!T17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+Premiums!S33-Premiums!S15-Premiums!S16-Premiums!S17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+Premiums!Q33-Premiums!Q15-Premiums!Q16-Premiums!Q17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+Premiums!O33-Premiums!O15-Premiums!O16-Premiums!O17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+Premiums!M33-Premiums!M15-Premiums!M16-Premiums!M17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+Premiums!L33-Premiums!L15-Premiums!L16-Premiums!L17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+Premiums!K33-Premiums!K15-Premiums!K16-Premiums!K17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+Premiums!I33-Premiums!I15-Premiums!I16-Premiums!I17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+Premiums!G33-Premiums!G15-Premiums!G16-Premiums!G17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+Premiums!Y54-Premiums!Y37-Premiums!Y38-Premiums!Y39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+Premiums!W54-Premiums!W37-Premiums!W38-Premiums!W39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+Premiums!U54-Premiums!U37-Premiums!U38-Premiums!U39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+Premiums!T54-Premiums!T37-Premiums!T38-Premiums!T39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+Premiums!S54-Premiums!S37-Premiums!S38-Premiums!S39</f>
        <v>-0.29064287626335905</v>
      </c>
      <c r="Q37" s="95">
        <f t="shared" si="2"/>
        <v>3846400.46</v>
      </c>
      <c r="R37" s="88">
        <f t="shared" si="3"/>
        <v>-7.55623028038425E-08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+Premiums!Q54-Premiums!Q37-Premiums!Q38-Premiums!Q39</f>
        <v>-0.2786880674876173</v>
      </c>
      <c r="Q38" s="95">
        <f t="shared" si="2"/>
        <v>2274826.52</v>
      </c>
      <c r="R38" s="88">
        <f t="shared" si="3"/>
        <v>-1.2250959140726797E-07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+Premiums!O54-Premiums!O37-Premiums!O38-Premiums!O39</f>
        <v>-0.25921733267052866</v>
      </c>
      <c r="Q39" s="95">
        <f t="shared" si="2"/>
        <v>2620363.57</v>
      </c>
      <c r="R39" s="88">
        <f t="shared" si="3"/>
        <v>-9.892418580316649E-08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+Premiums!M54-Premiums!M37-Premiums!M38-Premiums!M39</f>
        <v>-0.28516158150899096</v>
      </c>
      <c r="Q40" s="95">
        <f t="shared" si="2"/>
        <v>3023967.0900000003</v>
      </c>
      <c r="R40" s="88">
        <f t="shared" si="3"/>
        <v>-9.4300491050976E-08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+Premiums!L54-Premiums!L37-Premiums!L38-Premiums!L39</f>
        <v>-0.32055793791367576</v>
      </c>
      <c r="Q41" s="95">
        <f t="shared" si="2"/>
        <v>3762295.35</v>
      </c>
      <c r="R41" s="88">
        <f t="shared" si="3"/>
        <v>-8.520275738417925E-08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+Premiums!K54-Premiums!K37-Premiums!K38-Premiums!K39</f>
        <v>-0.3513535588850496</v>
      </c>
      <c r="Q42" s="95">
        <f t="shared" si="2"/>
        <v>3146542.78</v>
      </c>
      <c r="R42" s="88">
        <f t="shared" si="3"/>
        <v>-1.116633662565521E-07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+Premiums!I54-Premiums!I37-Premiums!I38-Premiums!I39</f>
        <v>-0.35283235553339803</v>
      </c>
      <c r="Q43" s="95">
        <f t="shared" si="2"/>
        <v>3611800.28</v>
      </c>
      <c r="R43" s="88">
        <f t="shared" si="3"/>
        <v>-9.768877794466478E-08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 t="e">
        <f>+Premiums!G54-Premiums!G37-Premiums!G38-Premiums!G39</f>
        <v>#VALUE!</v>
      </c>
      <c r="Q44" s="95">
        <f t="shared" si="2"/>
        <v>1662928.75</v>
      </c>
      <c r="R44" s="88" t="e">
        <f t="shared" si="3"/>
        <v>#VALUE!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 t="e">
        <f>SUM(O31:O46)</f>
        <v>#VALUE!</v>
      </c>
      <c r="Q47" s="99">
        <f>SUM(Q31:Q46)</f>
        <v>36849461.410000004</v>
      </c>
      <c r="R47" s="102" t="e">
        <f>+O47/Q47</f>
        <v>#VALUE!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2005-12-08T16:50:57Z</cp:lastPrinted>
  <dcterms:created xsi:type="dcterms:W3CDTF">2002-05-13T13:35:04Z</dcterms:created>
  <dcterms:modified xsi:type="dcterms:W3CDTF">2006-01-09T14:25:22Z</dcterms:modified>
  <cp:category/>
  <cp:version/>
  <cp:contentType/>
  <cp:contentStatus/>
</cp:coreProperties>
</file>