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Degree Awarded\Archive degrees by gender &amp; race\"/>
    </mc:Choice>
  </mc:AlternateContent>
  <bookViews>
    <workbookView xWindow="8910" yWindow="-30" windowWidth="12570" windowHeight="4380"/>
  </bookViews>
  <sheets>
    <sheet name="2017-2018 degrees GRAD" sheetId="1" r:id="rId1"/>
  </sheets>
  <calcPr calcId="152511"/>
</workbook>
</file>

<file path=xl/calcChain.xml><?xml version="1.0" encoding="utf-8"?>
<calcChain xmlns="http://schemas.openxmlformats.org/spreadsheetml/2006/main">
  <c r="Z140" i="1" l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D133" i="1"/>
  <c r="D127" i="1"/>
  <c r="D121" i="1"/>
  <c r="AB121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C71" i="1"/>
  <c r="C51" i="1"/>
  <c r="C52" i="1"/>
  <c r="AD183" i="1"/>
  <c r="C181" i="1" l="1"/>
  <c r="AD184" i="1"/>
  <c r="Z182" i="1" l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C121" i="1"/>
  <c r="AA121" i="1"/>
  <c r="AA119" i="1"/>
  <c r="AB119" i="1"/>
  <c r="AC119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AA168" i="1"/>
  <c r="AB168" i="1"/>
  <c r="AC168" i="1"/>
  <c r="AA169" i="1"/>
  <c r="AB169" i="1"/>
  <c r="AC169" i="1"/>
  <c r="AA170" i="1"/>
  <c r="AB170" i="1"/>
  <c r="AC170" i="1"/>
  <c r="AA83" i="1"/>
  <c r="AB83" i="1"/>
  <c r="AC83" i="1"/>
  <c r="AA84" i="1"/>
  <c r="AB84" i="1"/>
  <c r="AC84" i="1"/>
  <c r="AA85" i="1"/>
  <c r="AB85" i="1"/>
  <c r="AC85" i="1"/>
  <c r="C87" i="1"/>
  <c r="AA173" i="1" l="1"/>
  <c r="AA182" i="1"/>
  <c r="AA98" i="1"/>
  <c r="AB98" i="1"/>
  <c r="AC98" i="1"/>
  <c r="AC106" i="1"/>
  <c r="AB106" i="1"/>
  <c r="AA106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A107" i="1" l="1"/>
  <c r="AA65" i="1" l="1"/>
  <c r="AC67" i="1"/>
  <c r="AB67" i="1"/>
  <c r="AA67" i="1"/>
  <c r="AC65" i="1"/>
  <c r="AB65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A32" i="1"/>
  <c r="AB32" i="1"/>
  <c r="AC32" i="1"/>
  <c r="AA43" i="1"/>
  <c r="AC43" i="1"/>
  <c r="AB43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AB51" i="1" s="1"/>
  <c r="F51" i="1"/>
  <c r="E51" i="1"/>
  <c r="D51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A7" i="1"/>
  <c r="AB7" i="1"/>
  <c r="AC7" i="1"/>
  <c r="AA11" i="1"/>
  <c r="AB11" i="1"/>
  <c r="AC11" i="1"/>
  <c r="AC71" i="1" l="1"/>
  <c r="AC51" i="1"/>
  <c r="AA51" i="1"/>
  <c r="AA71" i="1"/>
  <c r="AB71" i="1"/>
  <c r="C53" i="1"/>
  <c r="Z87" i="1"/>
  <c r="Y87" i="1"/>
  <c r="X87" i="1"/>
  <c r="Z79" i="1"/>
  <c r="Y79" i="1"/>
  <c r="X79" i="1"/>
  <c r="X121" i="1" l="1"/>
  <c r="X93" i="1"/>
  <c r="AA59" i="1"/>
  <c r="AA155" i="1" l="1"/>
  <c r="X153" i="1"/>
  <c r="X159" i="1" s="1"/>
  <c r="AA146" i="1"/>
  <c r="AA135" i="1"/>
  <c r="X100" i="1"/>
  <c r="Z100" i="1"/>
  <c r="Y100" i="1"/>
  <c r="U100" i="1"/>
  <c r="AA97" i="1"/>
  <c r="Z112" i="1" l="1"/>
  <c r="Y112" i="1"/>
  <c r="X112" i="1"/>
  <c r="C112" i="1"/>
  <c r="C110" i="1"/>
  <c r="AB102" i="1" l="1"/>
  <c r="AA102" i="1"/>
  <c r="AC178" i="1" l="1"/>
  <c r="AB178" i="1"/>
  <c r="AA178" i="1"/>
  <c r="X110" i="1" l="1"/>
  <c r="X113" i="1" s="1"/>
  <c r="AC77" i="1"/>
  <c r="AC76" i="1"/>
  <c r="AB77" i="1"/>
  <c r="AA77" i="1"/>
  <c r="AA76" i="1"/>
  <c r="AB76" i="1"/>
  <c r="H110" i="1"/>
  <c r="G110" i="1"/>
  <c r="F110" i="1"/>
  <c r="E110" i="1"/>
  <c r="D110" i="1"/>
  <c r="Y153" i="1"/>
  <c r="AC103" i="1" l="1"/>
  <c r="AB103" i="1"/>
  <c r="AA103" i="1"/>
  <c r="AC102" i="1"/>
  <c r="AC97" i="1"/>
  <c r="AB97" i="1"/>
  <c r="AC63" i="1"/>
  <c r="AB63" i="1"/>
  <c r="AA63" i="1"/>
  <c r="AC60" i="1"/>
  <c r="AB60" i="1"/>
  <c r="AA60" i="1"/>
  <c r="AC59" i="1"/>
  <c r="AB59" i="1"/>
  <c r="AC57" i="1"/>
  <c r="AB57" i="1"/>
  <c r="AA57" i="1"/>
  <c r="AC46" i="1"/>
  <c r="AB46" i="1"/>
  <c r="AA46" i="1"/>
  <c r="AC45" i="1"/>
  <c r="AB45" i="1"/>
  <c r="AA45" i="1"/>
  <c r="AC41" i="1"/>
  <c r="AB41" i="1"/>
  <c r="AA41" i="1"/>
  <c r="AC38" i="1"/>
  <c r="AB38" i="1"/>
  <c r="AA38" i="1"/>
  <c r="AC34" i="1"/>
  <c r="AB34" i="1"/>
  <c r="AA34" i="1"/>
  <c r="AC31" i="1"/>
  <c r="AB31" i="1"/>
  <c r="AA31" i="1"/>
  <c r="AC29" i="1"/>
  <c r="AB29" i="1"/>
  <c r="AA29" i="1"/>
  <c r="AC25" i="1"/>
  <c r="AB25" i="1"/>
  <c r="AA25" i="1"/>
  <c r="AC23" i="1"/>
  <c r="AB23" i="1"/>
  <c r="AA23" i="1"/>
  <c r="AC22" i="1"/>
  <c r="AB22" i="1"/>
  <c r="AA22" i="1"/>
  <c r="AC20" i="1"/>
  <c r="AB20" i="1"/>
  <c r="AA20" i="1"/>
  <c r="AC18" i="1"/>
  <c r="AB18" i="1"/>
  <c r="AA18" i="1"/>
  <c r="AC14" i="1"/>
  <c r="AB14" i="1"/>
  <c r="AA14" i="1"/>
  <c r="AC10" i="1"/>
  <c r="AB10" i="1"/>
  <c r="AA10" i="1"/>
  <c r="AC6" i="1"/>
  <c r="AB6" i="1"/>
  <c r="AA6" i="1"/>
  <c r="W39" i="1"/>
  <c r="AA164" i="1" l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C153" i="1"/>
  <c r="C159" i="1" s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C137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C133" i="1"/>
  <c r="AC131" i="1"/>
  <c r="AB131" i="1"/>
  <c r="AA131" i="1"/>
  <c r="AA123" i="1"/>
  <c r="C127" i="1"/>
  <c r="AB120" i="1"/>
  <c r="AA120" i="1"/>
  <c r="AA118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AA104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A140" i="1" l="1"/>
  <c r="D113" i="1"/>
  <c r="AA112" i="1"/>
  <c r="AA111" i="1"/>
  <c r="AB112" i="1"/>
  <c r="AC120" i="1"/>
  <c r="AB111" i="1" l="1"/>
  <c r="AB182" i="1"/>
  <c r="AC112" i="1"/>
  <c r="AB92" i="1"/>
  <c r="AA92" i="1"/>
  <c r="AB105" i="1"/>
  <c r="AA105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C100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C79" i="1"/>
  <c r="W61" i="1"/>
  <c r="W70" i="1" s="1"/>
  <c r="W72" i="1" s="1"/>
  <c r="V61" i="1"/>
  <c r="V70" i="1" s="1"/>
  <c r="V72" i="1" s="1"/>
  <c r="U61" i="1"/>
  <c r="U70" i="1" s="1"/>
  <c r="U72" i="1" s="1"/>
  <c r="T61" i="1"/>
  <c r="T70" i="1" s="1"/>
  <c r="T72" i="1" s="1"/>
  <c r="S61" i="1"/>
  <c r="S70" i="1" s="1"/>
  <c r="S72" i="1" s="1"/>
  <c r="R61" i="1"/>
  <c r="R70" i="1" s="1"/>
  <c r="R72" i="1" s="1"/>
  <c r="Q61" i="1"/>
  <c r="Q70" i="1" s="1"/>
  <c r="Q72" i="1" s="1"/>
  <c r="P61" i="1"/>
  <c r="P70" i="1" s="1"/>
  <c r="P72" i="1" s="1"/>
  <c r="O61" i="1"/>
  <c r="O70" i="1" s="1"/>
  <c r="O72" i="1" s="1"/>
  <c r="N61" i="1"/>
  <c r="N70" i="1" s="1"/>
  <c r="N72" i="1" s="1"/>
  <c r="M61" i="1"/>
  <c r="M70" i="1" s="1"/>
  <c r="M72" i="1" s="1"/>
  <c r="L61" i="1"/>
  <c r="L70" i="1" s="1"/>
  <c r="L72" i="1" s="1"/>
  <c r="K61" i="1"/>
  <c r="K70" i="1" s="1"/>
  <c r="K72" i="1" s="1"/>
  <c r="J61" i="1"/>
  <c r="J70" i="1" s="1"/>
  <c r="J72" i="1" s="1"/>
  <c r="I61" i="1"/>
  <c r="I70" i="1" s="1"/>
  <c r="I72" i="1" s="1"/>
  <c r="H61" i="1"/>
  <c r="G61" i="1"/>
  <c r="F61" i="1"/>
  <c r="E61" i="1"/>
  <c r="E70" i="1" s="1"/>
  <c r="E72" i="1" s="1"/>
  <c r="D61" i="1"/>
  <c r="D70" i="1" s="1"/>
  <c r="D72" i="1" s="1"/>
  <c r="C61" i="1"/>
  <c r="C70" i="1" s="1"/>
  <c r="C72" i="1" s="1"/>
  <c r="C183" i="1"/>
  <c r="C47" i="1"/>
  <c r="C39" i="1"/>
  <c r="X28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26" i="1"/>
  <c r="C12" i="1"/>
  <c r="C8" i="1"/>
  <c r="AA28" i="1" l="1"/>
  <c r="X50" i="1"/>
  <c r="AA50" i="1" s="1"/>
  <c r="AA93" i="1"/>
  <c r="I181" i="1"/>
  <c r="AC182" i="1"/>
  <c r="AC111" i="1"/>
  <c r="J181" i="1"/>
  <c r="H70" i="1"/>
  <c r="H72" i="1" s="1"/>
  <c r="F70" i="1"/>
  <c r="G70" i="1"/>
  <c r="G72" i="1" s="1"/>
  <c r="N181" i="1"/>
  <c r="R181" i="1"/>
  <c r="V181" i="1"/>
  <c r="C184" i="1"/>
  <c r="K181" i="1"/>
  <c r="O181" i="1"/>
  <c r="S181" i="1"/>
  <c r="W181" i="1"/>
  <c r="D181" i="1"/>
  <c r="L181" i="1"/>
  <c r="P181" i="1"/>
  <c r="T181" i="1"/>
  <c r="E181" i="1"/>
  <c r="M181" i="1"/>
  <c r="Q181" i="1"/>
  <c r="U181" i="1"/>
  <c r="AC105" i="1"/>
  <c r="AC92" i="1"/>
  <c r="C113" i="1"/>
  <c r="F72" i="1" l="1"/>
  <c r="AA110" i="1"/>
  <c r="AA113" i="1" s="1"/>
  <c r="G181" i="1"/>
  <c r="H181" i="1"/>
  <c r="F181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Y61" i="1" l="1"/>
  <c r="X61" i="1"/>
  <c r="Y47" i="1"/>
  <c r="AB47" i="1" s="1"/>
  <c r="X47" i="1"/>
  <c r="AA47" i="1" s="1"/>
  <c r="AB37" i="1"/>
  <c r="AA37" i="1"/>
  <c r="AB33" i="1"/>
  <c r="AA33" i="1"/>
  <c r="AB30" i="1"/>
  <c r="AA30" i="1"/>
  <c r="Y28" i="1"/>
  <c r="AB24" i="1"/>
  <c r="AA24" i="1"/>
  <c r="AB16" i="1"/>
  <c r="AA16" i="1"/>
  <c r="AB15" i="1"/>
  <c r="AB167" i="1"/>
  <c r="AA167" i="1"/>
  <c r="AB166" i="1"/>
  <c r="AA166" i="1"/>
  <c r="AB165" i="1"/>
  <c r="AA165" i="1"/>
  <c r="AB99" i="1"/>
  <c r="AA99" i="1"/>
  <c r="AB95" i="1"/>
  <c r="AA95" i="1"/>
  <c r="AB91" i="1"/>
  <c r="AA91" i="1"/>
  <c r="AB90" i="1"/>
  <c r="AA90" i="1"/>
  <c r="AB89" i="1"/>
  <c r="AA89" i="1"/>
  <c r="AB86" i="1"/>
  <c r="AA86" i="1"/>
  <c r="AB82" i="1"/>
  <c r="AA82" i="1"/>
  <c r="AB104" i="1"/>
  <c r="AB81" i="1"/>
  <c r="AA81" i="1"/>
  <c r="AB78" i="1"/>
  <c r="AA78" i="1"/>
  <c r="AB28" i="1" l="1"/>
  <c r="Y50" i="1"/>
  <c r="X70" i="1"/>
  <c r="AA61" i="1"/>
  <c r="AB61" i="1"/>
  <c r="Y70" i="1"/>
  <c r="X175" i="1"/>
  <c r="AA175" i="1" s="1"/>
  <c r="Y175" i="1"/>
  <c r="AB175" i="1" s="1"/>
  <c r="AA15" i="1"/>
  <c r="Y93" i="1"/>
  <c r="AB93" i="1" s="1"/>
  <c r="Y35" i="1"/>
  <c r="AB35" i="1" s="1"/>
  <c r="X26" i="1"/>
  <c r="X12" i="1"/>
  <c r="AA52" i="1"/>
  <c r="AB52" i="1"/>
  <c r="X35" i="1"/>
  <c r="AA35" i="1" s="1"/>
  <c r="AC86" i="1"/>
  <c r="AC95" i="1"/>
  <c r="Y8" i="1"/>
  <c r="AC82" i="1"/>
  <c r="AC104" i="1"/>
  <c r="Y12" i="1"/>
  <c r="Y26" i="1"/>
  <c r="X8" i="1"/>
  <c r="X39" i="1"/>
  <c r="Y39" i="1"/>
  <c r="AC81" i="1"/>
  <c r="AC91" i="1"/>
  <c r="AC99" i="1"/>
  <c r="AC90" i="1"/>
  <c r="AC89" i="1"/>
  <c r="AC78" i="1"/>
  <c r="X72" i="1" l="1"/>
  <c r="AA70" i="1"/>
  <c r="AA72" i="1" s="1"/>
  <c r="AB70" i="1"/>
  <c r="AB72" i="1" s="1"/>
  <c r="Y72" i="1"/>
  <c r="AB107" i="1"/>
  <c r="Y110" i="1"/>
  <c r="AA176" i="1"/>
  <c r="Y53" i="1"/>
  <c r="AB50" i="1"/>
  <c r="AB53" i="1" s="1"/>
  <c r="X53" i="1"/>
  <c r="AA53" i="1"/>
  <c r="Z93" i="1"/>
  <c r="AC93" i="1" s="1"/>
  <c r="R39" i="1"/>
  <c r="R26" i="1"/>
  <c r="R12" i="1"/>
  <c r="R8" i="1"/>
  <c r="F100" i="1"/>
  <c r="F87" i="1"/>
  <c r="F79" i="1"/>
  <c r="AC107" i="1" l="1"/>
  <c r="Z110" i="1"/>
  <c r="Y113" i="1"/>
  <c r="AB110" i="1"/>
  <c r="AB113" i="1" s="1"/>
  <c r="F113" i="1"/>
  <c r="Z113" i="1" l="1"/>
  <c r="AC110" i="1"/>
  <c r="AC113" i="1" s="1"/>
  <c r="AC166" i="1"/>
  <c r="L87" i="1"/>
  <c r="I87" i="1"/>
  <c r="Z47" i="1" l="1"/>
  <c r="AC47" i="1" s="1"/>
  <c r="D137" i="1" l="1"/>
  <c r="D153" i="1" l="1"/>
  <c r="D159" i="1" s="1"/>
  <c r="D183" i="1" s="1"/>
  <c r="D184" i="1" s="1"/>
  <c r="D100" i="1"/>
  <c r="D87" i="1"/>
  <c r="D26" i="1"/>
  <c r="D12" i="1"/>
  <c r="D8" i="1"/>
  <c r="D142" i="1"/>
  <c r="P142" i="1"/>
  <c r="O142" i="1"/>
  <c r="F142" i="1"/>
  <c r="C142" i="1"/>
  <c r="S142" i="1" l="1"/>
  <c r="L142" i="1"/>
  <c r="V142" i="1"/>
  <c r="I142" i="1"/>
  <c r="G142" i="1"/>
  <c r="J142" i="1"/>
  <c r="M142" i="1"/>
  <c r="R142" i="1"/>
  <c r="U142" i="1"/>
  <c r="C176" i="1"/>
  <c r="F127" i="1" l="1"/>
  <c r="G127" i="1"/>
  <c r="I127" i="1"/>
  <c r="J127" i="1"/>
  <c r="L127" i="1"/>
  <c r="M127" i="1"/>
  <c r="O127" i="1"/>
  <c r="P127" i="1"/>
  <c r="R127" i="1"/>
  <c r="S127" i="1"/>
  <c r="U127" i="1"/>
  <c r="V127" i="1"/>
  <c r="AA125" i="1"/>
  <c r="AB125" i="1"/>
  <c r="AC125" i="1" l="1"/>
  <c r="F8" i="1"/>
  <c r="G8" i="1"/>
  <c r="I8" i="1"/>
  <c r="J8" i="1"/>
  <c r="L8" i="1"/>
  <c r="M8" i="1"/>
  <c r="O8" i="1"/>
  <c r="P8" i="1"/>
  <c r="S8" i="1"/>
  <c r="U8" i="1"/>
  <c r="V8" i="1"/>
  <c r="AB8" i="1" l="1"/>
  <c r="AA8" i="1"/>
  <c r="E8" i="1"/>
  <c r="H8" i="1"/>
  <c r="K8" i="1"/>
  <c r="Q8" i="1"/>
  <c r="T8" i="1"/>
  <c r="T12" i="1"/>
  <c r="F12" i="1"/>
  <c r="G12" i="1"/>
  <c r="I12" i="1"/>
  <c r="J12" i="1"/>
  <c r="L12" i="1"/>
  <c r="M12" i="1"/>
  <c r="O12" i="1"/>
  <c r="P12" i="1"/>
  <c r="S12" i="1"/>
  <c r="U12" i="1"/>
  <c r="V12" i="1"/>
  <c r="F26" i="1"/>
  <c r="G26" i="1"/>
  <c r="I26" i="1"/>
  <c r="J26" i="1"/>
  <c r="L26" i="1"/>
  <c r="M26" i="1"/>
  <c r="O26" i="1"/>
  <c r="P26" i="1"/>
  <c r="S26" i="1"/>
  <c r="U26" i="1"/>
  <c r="V26" i="1"/>
  <c r="D39" i="1"/>
  <c r="F39" i="1"/>
  <c r="G39" i="1"/>
  <c r="I39" i="1"/>
  <c r="J39" i="1"/>
  <c r="L39" i="1"/>
  <c r="M39" i="1"/>
  <c r="O39" i="1"/>
  <c r="P39" i="1"/>
  <c r="S39" i="1"/>
  <c r="U39" i="1"/>
  <c r="V39" i="1"/>
  <c r="G53" i="1"/>
  <c r="P53" i="1"/>
  <c r="V53" i="1"/>
  <c r="F53" i="1"/>
  <c r="I53" i="1"/>
  <c r="J53" i="1"/>
  <c r="M53" i="1"/>
  <c r="D79" i="1"/>
  <c r="G79" i="1"/>
  <c r="I79" i="1"/>
  <c r="J79" i="1"/>
  <c r="L79" i="1"/>
  <c r="M79" i="1"/>
  <c r="O79" i="1"/>
  <c r="P79" i="1"/>
  <c r="R79" i="1"/>
  <c r="S79" i="1"/>
  <c r="U79" i="1"/>
  <c r="V79" i="1"/>
  <c r="G87" i="1"/>
  <c r="J87" i="1"/>
  <c r="M87" i="1"/>
  <c r="O87" i="1"/>
  <c r="P87" i="1"/>
  <c r="R87" i="1"/>
  <c r="S87" i="1"/>
  <c r="U87" i="1"/>
  <c r="V87" i="1"/>
  <c r="G100" i="1"/>
  <c r="I100" i="1"/>
  <c r="J100" i="1"/>
  <c r="L100" i="1"/>
  <c r="M100" i="1"/>
  <c r="O100" i="1"/>
  <c r="P100" i="1"/>
  <c r="R100" i="1"/>
  <c r="S100" i="1"/>
  <c r="V100" i="1"/>
  <c r="AA117" i="1"/>
  <c r="AB117" i="1"/>
  <c r="AB118" i="1"/>
  <c r="AB123" i="1"/>
  <c r="AA124" i="1"/>
  <c r="AB124" i="1"/>
  <c r="AA126" i="1"/>
  <c r="AB126" i="1"/>
  <c r="AA129" i="1"/>
  <c r="AB129" i="1"/>
  <c r="AA130" i="1"/>
  <c r="AB130" i="1"/>
  <c r="AB135" i="1"/>
  <c r="AA136" i="1"/>
  <c r="AB136" i="1"/>
  <c r="F137" i="1"/>
  <c r="G137" i="1"/>
  <c r="I137" i="1"/>
  <c r="J137" i="1"/>
  <c r="L137" i="1"/>
  <c r="M137" i="1"/>
  <c r="O137" i="1"/>
  <c r="P137" i="1"/>
  <c r="R137" i="1"/>
  <c r="S137" i="1"/>
  <c r="U137" i="1"/>
  <c r="V137" i="1"/>
  <c r="AA132" i="1"/>
  <c r="AB132" i="1"/>
  <c r="AB146" i="1"/>
  <c r="AA148" i="1"/>
  <c r="AB148" i="1"/>
  <c r="AA150" i="1"/>
  <c r="AB150" i="1"/>
  <c r="AA151" i="1"/>
  <c r="AB151" i="1"/>
  <c r="AA152" i="1"/>
  <c r="AB152" i="1"/>
  <c r="F153" i="1"/>
  <c r="G153" i="1"/>
  <c r="I153" i="1"/>
  <c r="I159" i="1" s="1"/>
  <c r="I183" i="1" s="1"/>
  <c r="I184" i="1" s="1"/>
  <c r="J153" i="1"/>
  <c r="J159" i="1" s="1"/>
  <c r="J183" i="1" s="1"/>
  <c r="J184" i="1" s="1"/>
  <c r="L153" i="1"/>
  <c r="L159" i="1" s="1"/>
  <c r="L183" i="1" s="1"/>
  <c r="L184" i="1" s="1"/>
  <c r="M153" i="1"/>
  <c r="M159" i="1" s="1"/>
  <c r="M183" i="1" s="1"/>
  <c r="M184" i="1" s="1"/>
  <c r="O153" i="1"/>
  <c r="O159" i="1" s="1"/>
  <c r="O183" i="1" s="1"/>
  <c r="O184" i="1" s="1"/>
  <c r="P153" i="1"/>
  <c r="P159" i="1" s="1"/>
  <c r="P183" i="1" s="1"/>
  <c r="P184" i="1" s="1"/>
  <c r="R153" i="1"/>
  <c r="R159" i="1" s="1"/>
  <c r="R183" i="1" s="1"/>
  <c r="R184" i="1" s="1"/>
  <c r="S153" i="1"/>
  <c r="S159" i="1" s="1"/>
  <c r="S183" i="1" s="1"/>
  <c r="S184" i="1" s="1"/>
  <c r="U153" i="1"/>
  <c r="U159" i="1" s="1"/>
  <c r="U183" i="1" s="1"/>
  <c r="U184" i="1" s="1"/>
  <c r="V153" i="1"/>
  <c r="V159" i="1" s="1"/>
  <c r="V183" i="1" s="1"/>
  <c r="V184" i="1" s="1"/>
  <c r="AB155" i="1"/>
  <c r="AA87" i="1" l="1"/>
  <c r="AA153" i="1"/>
  <c r="AA100" i="1"/>
  <c r="AA79" i="1"/>
  <c r="G159" i="1"/>
  <c r="G160" i="1" s="1"/>
  <c r="AB173" i="1"/>
  <c r="AB176" i="1" s="1"/>
  <c r="AB164" i="1"/>
  <c r="AB26" i="1"/>
  <c r="AA12" i="1"/>
  <c r="AA26" i="1"/>
  <c r="F159" i="1"/>
  <c r="F160" i="1" s="1"/>
  <c r="AB12" i="1"/>
  <c r="AB39" i="1"/>
  <c r="AA39" i="1"/>
  <c r="Y133" i="1"/>
  <c r="X133" i="1"/>
  <c r="X141" i="1"/>
  <c r="AA141" i="1" s="1"/>
  <c r="Y158" i="1"/>
  <c r="AB158" i="1" s="1"/>
  <c r="Y141" i="1"/>
  <c r="AB141" i="1" s="1"/>
  <c r="AB140" i="1"/>
  <c r="Y121" i="1"/>
  <c r="X158" i="1"/>
  <c r="AA158" i="1" s="1"/>
  <c r="Z28" i="1"/>
  <c r="W12" i="1"/>
  <c r="W8" i="1"/>
  <c r="Z61" i="1"/>
  <c r="AC37" i="1"/>
  <c r="AC15" i="1"/>
  <c r="AC24" i="1"/>
  <c r="AC16" i="1"/>
  <c r="Q12" i="1"/>
  <c r="AC33" i="1"/>
  <c r="AC167" i="1"/>
  <c r="AC165" i="1"/>
  <c r="AB100" i="1"/>
  <c r="AB87" i="1"/>
  <c r="AB79" i="1"/>
  <c r="AC30" i="1"/>
  <c r="X176" i="1"/>
  <c r="N8" i="1"/>
  <c r="R113" i="1"/>
  <c r="L113" i="1"/>
  <c r="R176" i="1"/>
  <c r="L176" i="1"/>
  <c r="F176" i="1"/>
  <c r="S113" i="1"/>
  <c r="M113" i="1"/>
  <c r="E12" i="1"/>
  <c r="S160" i="1"/>
  <c r="M160" i="1"/>
  <c r="U113" i="1"/>
  <c r="O113" i="1"/>
  <c r="I113" i="1"/>
  <c r="D176" i="1"/>
  <c r="R160" i="1"/>
  <c r="L160" i="1"/>
  <c r="G113" i="1"/>
  <c r="V176" i="1"/>
  <c r="J176" i="1"/>
  <c r="U176" i="1"/>
  <c r="I176" i="1"/>
  <c r="V160" i="1"/>
  <c r="D160" i="1"/>
  <c r="P176" i="1"/>
  <c r="O176" i="1"/>
  <c r="P160" i="1"/>
  <c r="J160" i="1"/>
  <c r="S176" i="1"/>
  <c r="M176" i="1"/>
  <c r="G176" i="1"/>
  <c r="U160" i="1"/>
  <c r="O160" i="1"/>
  <c r="I160" i="1"/>
  <c r="C160" i="1"/>
  <c r="V113" i="1"/>
  <c r="P113" i="1"/>
  <c r="J113" i="1"/>
  <c r="N12" i="1"/>
  <c r="E137" i="1"/>
  <c r="K79" i="1"/>
  <c r="T137" i="1"/>
  <c r="W79" i="1"/>
  <c r="K127" i="1"/>
  <c r="Y127" i="1"/>
  <c r="AB127" i="1" s="1"/>
  <c r="Q127" i="1"/>
  <c r="E127" i="1"/>
  <c r="T100" i="1"/>
  <c r="X127" i="1"/>
  <c r="AA127" i="1" s="1"/>
  <c r="N127" i="1"/>
  <c r="W127" i="1"/>
  <c r="W100" i="1"/>
  <c r="K100" i="1"/>
  <c r="Q137" i="1"/>
  <c r="T127" i="1"/>
  <c r="H127" i="1"/>
  <c r="E153" i="1"/>
  <c r="E159" i="1" s="1"/>
  <c r="E183" i="1" s="1"/>
  <c r="E184" i="1" s="1"/>
  <c r="Q153" i="1"/>
  <c r="Q159" i="1" s="1"/>
  <c r="Q183" i="1" s="1"/>
  <c r="Q184" i="1" s="1"/>
  <c r="AC148" i="1"/>
  <c r="AC135" i="1"/>
  <c r="W87" i="1"/>
  <c r="T79" i="1"/>
  <c r="H79" i="1"/>
  <c r="Q100" i="1"/>
  <c r="H100" i="1"/>
  <c r="K87" i="1"/>
  <c r="N79" i="1"/>
  <c r="Y159" i="1"/>
  <c r="N153" i="1"/>
  <c r="N159" i="1" s="1"/>
  <c r="N183" i="1" s="1"/>
  <c r="N184" i="1" s="1"/>
  <c r="AC130" i="1"/>
  <c r="N39" i="1"/>
  <c r="N137" i="1"/>
  <c r="H137" i="1"/>
  <c r="T87" i="1"/>
  <c r="Q39" i="1"/>
  <c r="E39" i="1"/>
  <c r="W26" i="1"/>
  <c r="N26" i="1"/>
  <c r="Q26" i="1"/>
  <c r="K12" i="1"/>
  <c r="H12" i="1"/>
  <c r="U53" i="1"/>
  <c r="AC164" i="1"/>
  <c r="AC129" i="1"/>
  <c r="AC117" i="1"/>
  <c r="R53" i="1"/>
  <c r="S53" i="1"/>
  <c r="O53" i="1"/>
  <c r="L53" i="1"/>
  <c r="AC151" i="1"/>
  <c r="AC132" i="1"/>
  <c r="AC118" i="1"/>
  <c r="H87" i="1"/>
  <c r="D53" i="1"/>
  <c r="W153" i="1"/>
  <c r="W159" i="1" s="1"/>
  <c r="W183" i="1" s="1"/>
  <c r="W184" i="1" s="1"/>
  <c r="AC152" i="1"/>
  <c r="AC136" i="1"/>
  <c r="AC126" i="1"/>
  <c r="AC124" i="1"/>
  <c r="AC155" i="1"/>
  <c r="T153" i="1"/>
  <c r="T159" i="1" s="1"/>
  <c r="T183" i="1" s="1"/>
  <c r="T184" i="1" s="1"/>
  <c r="H153" i="1"/>
  <c r="K153" i="1"/>
  <c r="K159" i="1" s="1"/>
  <c r="K183" i="1" s="1"/>
  <c r="K184" i="1" s="1"/>
  <c r="AC150" i="1"/>
  <c r="AC146" i="1"/>
  <c r="W137" i="1"/>
  <c r="K137" i="1"/>
  <c r="AC123" i="1"/>
  <c r="Q79" i="1"/>
  <c r="E79" i="1"/>
  <c r="E26" i="1"/>
  <c r="K26" i="1"/>
  <c r="N100" i="1"/>
  <c r="Q87" i="1"/>
  <c r="E87" i="1"/>
  <c r="N87" i="1"/>
  <c r="T39" i="1"/>
  <c r="H39" i="1"/>
  <c r="K39" i="1"/>
  <c r="T26" i="1"/>
  <c r="H26" i="1"/>
  <c r="E100" i="1"/>
  <c r="AC28" i="1" l="1"/>
  <c r="Z50" i="1"/>
  <c r="AC50" i="1" s="1"/>
  <c r="X137" i="1"/>
  <c r="AA137" i="1" s="1"/>
  <c r="AA133" i="1"/>
  <c r="AB133" i="1"/>
  <c r="Y137" i="1"/>
  <c r="AB137" i="1" s="1"/>
  <c r="AC61" i="1"/>
  <c r="Z70" i="1"/>
  <c r="AA142" i="1"/>
  <c r="AB142" i="1"/>
  <c r="F183" i="1"/>
  <c r="AA159" i="1"/>
  <c r="AA160" i="1" s="1"/>
  <c r="H159" i="1"/>
  <c r="H160" i="1" s="1"/>
  <c r="Z175" i="1"/>
  <c r="AC175" i="1" s="1"/>
  <c r="AB153" i="1"/>
  <c r="G183" i="1"/>
  <c r="AB159" i="1"/>
  <c r="AB160" i="1" s="1"/>
  <c r="Y183" i="1"/>
  <c r="Y181" i="1"/>
  <c r="AB181" i="1" s="1"/>
  <c r="X183" i="1"/>
  <c r="Z133" i="1"/>
  <c r="AC173" i="1"/>
  <c r="X181" i="1"/>
  <c r="AA181" i="1" s="1"/>
  <c r="AC140" i="1"/>
  <c r="Z121" i="1"/>
  <c r="AC121" i="1" s="1"/>
  <c r="Z158" i="1"/>
  <c r="AC158" i="1" s="1"/>
  <c r="Z141" i="1"/>
  <c r="AC141" i="1" s="1"/>
  <c r="AC52" i="1"/>
  <c r="Z8" i="1"/>
  <c r="AC8" i="1" s="1"/>
  <c r="Z35" i="1"/>
  <c r="AC35" i="1" s="1"/>
  <c r="Z12" i="1"/>
  <c r="AC12" i="1" s="1"/>
  <c r="Z39" i="1"/>
  <c r="AC39" i="1" s="1"/>
  <c r="Z26" i="1"/>
  <c r="AC26" i="1" s="1"/>
  <c r="T113" i="1"/>
  <c r="N142" i="1"/>
  <c r="AC100" i="1"/>
  <c r="AC79" i="1"/>
  <c r="AC87" i="1"/>
  <c r="K113" i="1"/>
  <c r="N160" i="1"/>
  <c r="E176" i="1"/>
  <c r="H176" i="1"/>
  <c r="Q142" i="1"/>
  <c r="E113" i="1"/>
  <c r="Y160" i="1"/>
  <c r="N176" i="1"/>
  <c r="W113" i="1"/>
  <c r="X142" i="1"/>
  <c r="W176" i="1"/>
  <c r="N113" i="1"/>
  <c r="Y176" i="1"/>
  <c r="X160" i="1"/>
  <c r="Q113" i="1"/>
  <c r="E160" i="1"/>
  <c r="H142" i="1"/>
  <c r="Q176" i="1"/>
  <c r="E142" i="1"/>
  <c r="T142" i="1"/>
  <c r="H113" i="1"/>
  <c r="Q160" i="1"/>
  <c r="K176" i="1"/>
  <c r="W160" i="1"/>
  <c r="K160" i="1"/>
  <c r="K142" i="1"/>
  <c r="T160" i="1"/>
  <c r="Y142" i="1"/>
  <c r="T176" i="1"/>
  <c r="W142" i="1"/>
  <c r="Z127" i="1"/>
  <c r="AC127" i="1" s="1"/>
  <c r="K53" i="1"/>
  <c r="T53" i="1"/>
  <c r="Q53" i="1"/>
  <c r="N53" i="1"/>
  <c r="W53" i="1"/>
  <c r="H53" i="1"/>
  <c r="Z153" i="1"/>
  <c r="Z159" i="1" s="1"/>
  <c r="E53" i="1"/>
  <c r="AC70" i="1" l="1"/>
  <c r="AC72" i="1" s="1"/>
  <c r="Z72" i="1"/>
  <c r="AC133" i="1"/>
  <c r="Z137" i="1"/>
  <c r="AC137" i="1" s="1"/>
  <c r="AC176" i="1"/>
  <c r="AC142" i="1"/>
  <c r="G184" i="1"/>
  <c r="AB183" i="1"/>
  <c r="AB184" i="1" s="1"/>
  <c r="H183" i="1"/>
  <c r="AC159" i="1"/>
  <c r="AC160" i="1" s="1"/>
  <c r="F184" i="1"/>
  <c r="AA183" i="1"/>
  <c r="AA184" i="1" s="1"/>
  <c r="AC153" i="1"/>
  <c r="Z53" i="1"/>
  <c r="AC53" i="1"/>
  <c r="Y184" i="1"/>
  <c r="Z183" i="1"/>
  <c r="Z181" i="1"/>
  <c r="AC181" i="1" s="1"/>
  <c r="X184" i="1"/>
  <c r="Z160" i="1"/>
  <c r="Z176" i="1"/>
  <c r="Z142" i="1"/>
  <c r="H184" i="1" l="1"/>
  <c r="AC183" i="1"/>
  <c r="AC184" i="1" s="1"/>
  <c r="Z184" i="1"/>
</calcChain>
</file>

<file path=xl/sharedStrings.xml><?xml version="1.0" encoding="utf-8"?>
<sst xmlns="http://schemas.openxmlformats.org/spreadsheetml/2006/main" count="182" uniqueCount="131">
  <si>
    <t>All</t>
  </si>
  <si>
    <t>Ph.D.</t>
  </si>
  <si>
    <t>Master's</t>
  </si>
  <si>
    <t>GRAND TOTALS</t>
  </si>
  <si>
    <t>SON Total</t>
  </si>
  <si>
    <t>School of Nursing</t>
  </si>
  <si>
    <t>PhD</t>
  </si>
  <si>
    <t>SHS Total</t>
  </si>
  <si>
    <t>Physical Therapy Total</t>
  </si>
  <si>
    <t>School of Health Sciences</t>
  </si>
  <si>
    <t>SECS Total</t>
  </si>
  <si>
    <t>Mechanical Engineering Total</t>
  </si>
  <si>
    <t>Systems Engineering Total</t>
  </si>
  <si>
    <t>Electrical Engineering Total</t>
  </si>
  <si>
    <t>CSE Total</t>
  </si>
  <si>
    <t>School of Engineering &amp; Computer Science</t>
  </si>
  <si>
    <t>SEHS Total</t>
  </si>
  <si>
    <t>TDES Totals</t>
  </si>
  <si>
    <t>Human Development/Child Studies Total</t>
  </si>
  <si>
    <t xml:space="preserve">Education Leadership Totals </t>
  </si>
  <si>
    <t>Counseling Totals</t>
  </si>
  <si>
    <t>School of Education &amp; Human Services</t>
  </si>
  <si>
    <t>SBA Total</t>
  </si>
  <si>
    <t>School of Business Administration</t>
  </si>
  <si>
    <t>CAS Total</t>
  </si>
  <si>
    <t>Physics Totals</t>
  </si>
  <si>
    <t>MTD Total</t>
  </si>
  <si>
    <t>Mathematics Total</t>
  </si>
  <si>
    <t>Chemistry Total</t>
  </si>
  <si>
    <t>COLLEGE OF ARTS AND SCIENCES</t>
  </si>
  <si>
    <t>Total</t>
  </si>
  <si>
    <t>Male</t>
  </si>
  <si>
    <t>Female</t>
  </si>
  <si>
    <t xml:space="preserve">Male </t>
  </si>
  <si>
    <t>Level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</si>
  <si>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</si>
  <si>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</si>
  <si>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</si>
  <si>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</si>
  <si>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</si>
  <si>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</si>
  <si>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</si>
  <si>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Award</t>
  </si>
  <si>
    <t>Biology Total</t>
  </si>
  <si>
    <t>1105 Biology</t>
  </si>
  <si>
    <t>1230 Chemistry</t>
  </si>
  <si>
    <t>1350 Biomed Sci: Env Chem</t>
  </si>
  <si>
    <t>1405 English</t>
  </si>
  <si>
    <t>1505 History</t>
  </si>
  <si>
    <t>1700 Liberal Studies</t>
  </si>
  <si>
    <t>1705 Linguistics</t>
  </si>
  <si>
    <t>1835 Applied Statistics</t>
  </si>
  <si>
    <t>1900 Applied Mathematics-phd</t>
  </si>
  <si>
    <t>2305 Music Education</t>
  </si>
  <si>
    <t>2310 Vocal Pedagogy</t>
  </si>
  <si>
    <t>2315 Vocal Performance</t>
  </si>
  <si>
    <t>2405 Physics</t>
  </si>
  <si>
    <t>2490 Biomed Sci:Med Physics</t>
  </si>
  <si>
    <t>2560 Public Administration</t>
  </si>
  <si>
    <t>2705 Communication</t>
  </si>
  <si>
    <t>3100 Accounting</t>
  </si>
  <si>
    <t>3550 Info Technology Management</t>
  </si>
  <si>
    <t>3900 Business Administration</t>
  </si>
  <si>
    <t>3901 Business Administration (Exec)</t>
  </si>
  <si>
    <t>4120 Elementary Education</t>
  </si>
  <si>
    <t>4220 Secondary Education</t>
  </si>
  <si>
    <t>4400 Counseling</t>
  </si>
  <si>
    <t>4500 Reading &amp; Language Arts</t>
  </si>
  <si>
    <t>4610 Educational Leadership</t>
  </si>
  <si>
    <t>4615 Teacher Leadership</t>
  </si>
  <si>
    <t>4620 Educational Studies</t>
  </si>
  <si>
    <t>4651 Leadership</t>
  </si>
  <si>
    <t>4700 Early Childhood Educatn</t>
  </si>
  <si>
    <t>4800 Special Education</t>
  </si>
  <si>
    <t>4900 Training &amp; Development</t>
  </si>
  <si>
    <t>4940 Reading Education</t>
  </si>
  <si>
    <t>4950 Educ: Counseling</t>
  </si>
  <si>
    <t>4951 Educ:Leadership</t>
  </si>
  <si>
    <t>4952 Educ: Early Childhood</t>
  </si>
  <si>
    <t>5020 Computer Science</t>
  </si>
  <si>
    <t>5030 Computer Science &amp; Informatics</t>
  </si>
  <si>
    <t>5160 Mechanical Engineering</t>
  </si>
  <si>
    <t>5180 Systems Engineering</t>
  </si>
  <si>
    <t>5185 Industrial &amp; Systems Egr</t>
  </si>
  <si>
    <t>5540 Elec &amp; Computer Enginr</t>
  </si>
  <si>
    <t>5560 Engineering Managemnt</t>
  </si>
  <si>
    <t>5590 Software Egnring &amp; Info Tech</t>
  </si>
  <si>
    <t>5620 Embedded Systems</t>
  </si>
  <si>
    <t>6045 Safety Management</t>
  </si>
  <si>
    <t>6220 Physical Therapy</t>
  </si>
  <si>
    <t>6221 Physical Therapy (tDPT)</t>
  </si>
  <si>
    <t>6240 Exercise Science</t>
  </si>
  <si>
    <t>7220 Nursing Anesthesia</t>
  </si>
  <si>
    <t>7270 Adult Gerontologcl Nrs Practnr</t>
  </si>
  <si>
    <t>7280 Family Nurse Practitioner</t>
  </si>
  <si>
    <t>7285 Nursing Education</t>
  </si>
  <si>
    <t>7400 Nursing Practice</t>
  </si>
  <si>
    <t>1116 Biological Biomedical Sciences</t>
  </si>
  <si>
    <t>1805 Mathematics</t>
  </si>
  <si>
    <t>1860 Industrial Applied Math</t>
  </si>
  <si>
    <t>2205 Music</t>
  </si>
  <si>
    <t>2335 Conducting</t>
  </si>
  <si>
    <t>2605 Psychology</t>
  </si>
  <si>
    <t>Psychology Totals</t>
  </si>
  <si>
    <t>MBA Totals</t>
  </si>
  <si>
    <t>4705 Early Education Intervention</t>
  </si>
  <si>
    <t>4668 Higher Ed Leadership</t>
  </si>
  <si>
    <t>Reading Total</t>
  </si>
  <si>
    <t>5545 Mechatronics</t>
  </si>
  <si>
    <t>6300 Public Health</t>
  </si>
  <si>
    <t>SOM Total</t>
  </si>
  <si>
    <t>17/18</t>
  </si>
  <si>
    <t>Post-Master's</t>
  </si>
  <si>
    <t>7 = Master's</t>
  </si>
  <si>
    <t>8 = Post-Master's</t>
  </si>
  <si>
    <t>18 = Doctoral - Practice</t>
  </si>
  <si>
    <t>17 = Doctoral - Research</t>
  </si>
  <si>
    <t>Native Hawaiian</t>
  </si>
  <si>
    <t>4405 Clinical Mental Hlth Counsel</t>
  </si>
  <si>
    <t>2017-2018 Degrees Awarded by Gender and Ethnicity</t>
  </si>
  <si>
    <t>2325 Piano Performance</t>
  </si>
  <si>
    <t>2568 Local Government Management</t>
  </si>
  <si>
    <t>3501 Management Info Systms</t>
  </si>
  <si>
    <t>3807 Production/Operations Mgt</t>
  </si>
  <si>
    <t>4624 International Baccalaureate Ed.</t>
  </si>
  <si>
    <t>4561 Adv Reading, Lang Arts &amp; Lit</t>
  </si>
  <si>
    <t>4661 Central Office Administration</t>
  </si>
  <si>
    <t>4670 Higher Education</t>
  </si>
  <si>
    <t>5530 Cybersecurity</t>
  </si>
  <si>
    <t>7300 Forensic Nursing</t>
  </si>
  <si>
    <t>7281 Family Nurse Practitioner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</si>
</sst>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2" fillId="0" borderId="0" xfId="0" applyFont="1" applyFill="1" applyBorder="1"/>
    <xf numFmtId="0" fontId="2" fillId="3" borderId="4" xfId="0" applyFont="1" applyFill="1" applyBorder="1" applyAlignment="1" applyProtection="1">
      <alignment vertical="center"/>
    </xf>
    <xf numFmtId="0" fontId="0" fillId="0" borderId="0" xfId="0" applyBorder="1"/>
    <xf numFmtId="0" fontId="5" fillId="15" borderId="2" xfId="0" applyFont="1" applyFill="1" applyBorder="1" applyAlignment="1">
      <alignment horizontal="left" vertical="center"/>
    </xf>
    <xf numFmtId="0" fontId="5" fillId="15" borderId="3" xfId="0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left" vertical="center"/>
    </xf>
    <xf numFmtId="0" fontId="3" fillId="15" borderId="6" xfId="0" applyFont="1" applyFill="1" applyBorder="1" applyAlignment="1">
      <alignment horizontal="left" vertical="center"/>
    </xf>
    <xf numFmtId="3" fontId="6" fillId="17" borderId="0" xfId="0" applyNumberFormat="1" applyFont="1" applyFill="1" applyAlignment="1">
      <alignment horizontal="center" vertical="center"/>
    </xf>
    <xf numFmtId="0" fontId="6" fillId="17" borderId="4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6" fillId="17" borderId="0" xfId="0" applyFont="1" applyFill="1" applyAlignment="1">
      <alignment horizontal="center" vertical="center" wrapText="1"/>
    </xf>
    <xf numFmtId="0" fontId="6" fillId="17" borderId="7" xfId="0" applyFont="1" applyFill="1" applyBorder="1" applyAlignment="1">
      <alignment horizontal="center" vertical="center"/>
    </xf>
    <xf numFmtId="0" fontId="7" fillId="17" borderId="0" xfId="0" applyFont="1" applyFill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8" fillId="0" borderId="0" xfId="0" applyFont="1" applyFill="1" applyAlignment="1"/>
    <xf numFmtId="0" fontId="3" fillId="8" borderId="3" xfId="0" applyFont="1" applyFill="1" applyBorder="1" applyAlignment="1" applyProtection="1">
      <alignment vertical="center"/>
    </xf>
    <xf numFmtId="0" fontId="3" fillId="8" borderId="2" xfId="0" applyFont="1" applyFill="1" applyBorder="1" applyAlignment="1" applyProtection="1">
      <alignment vertical="center"/>
    </xf>
    <xf numFmtId="0" fontId="6" fillId="17" borderId="0" xfId="0" applyFont="1" applyFill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 wrapText="1"/>
    </xf>
    <xf numFmtId="3" fontId="3" fillId="8" borderId="3" xfId="0" applyNumberFormat="1" applyFont="1" applyFill="1" applyBorder="1" applyAlignment="1" applyProtection="1">
      <alignment vertical="center"/>
    </xf>
    <xf numFmtId="3" fontId="3" fillId="8" borderId="2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3" fontId="3" fillId="3" borderId="0" xfId="0" applyNumberFormat="1" applyFont="1" applyFill="1" applyBorder="1" applyAlignment="1" applyProtection="1">
      <alignment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8" borderId="6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</xf>
    <xf numFmtId="3" fontId="5" fillId="0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3" fontId="2" fillId="3" borderId="0" xfId="0" applyNumberFormat="1" applyFont="1" applyFill="1" applyBorder="1" applyAlignment="1" applyProtection="1">
      <alignment vertical="center"/>
    </xf>
    <xf numFmtId="3" fontId="2" fillId="3" borderId="4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3" fontId="3" fillId="3" borderId="6" xfId="0" applyNumberFormat="1" applyFont="1" applyFill="1" applyBorder="1" applyAlignment="1" applyProtection="1">
      <alignment vertical="center"/>
    </xf>
    <xf numFmtId="3" fontId="5" fillId="0" borderId="4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3" fontId="3" fillId="3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3" fontId="3" fillId="3" borderId="3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3" fontId="2" fillId="3" borderId="0" xfId="0" applyNumberFormat="1" applyFont="1" applyFill="1" applyAlignment="1" applyProtection="1">
      <alignment vertical="center"/>
    </xf>
    <xf numFmtId="3" fontId="2" fillId="3" borderId="5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" fontId="2" fillId="3" borderId="4" xfId="0" applyNumberFormat="1" applyFont="1" applyFill="1" applyBorder="1" applyAlignment="1" applyProtection="1">
      <alignment vertical="center"/>
    </xf>
    <xf numFmtId="0" fontId="3" fillId="16" borderId="3" xfId="0" applyFont="1" applyFill="1" applyBorder="1" applyAlignment="1" applyProtection="1">
      <alignment vertical="center"/>
    </xf>
    <xf numFmtId="0" fontId="3" fillId="16" borderId="3" xfId="0" applyFont="1" applyFill="1" applyBorder="1" applyAlignment="1" applyProtection="1">
      <alignment horizontal="center" vertical="center"/>
    </xf>
    <xf numFmtId="0" fontId="5" fillId="16" borderId="6" xfId="0" applyFont="1" applyFill="1" applyBorder="1" applyAlignment="1" applyProtection="1">
      <alignment vertical="center"/>
    </xf>
    <xf numFmtId="0" fontId="5" fillId="16" borderId="3" xfId="0" applyFont="1" applyFill="1" applyBorder="1" applyAlignment="1" applyProtection="1">
      <alignment vertical="center"/>
    </xf>
    <xf numFmtId="3" fontId="5" fillId="16" borderId="3" xfId="0" applyNumberFormat="1" applyFont="1" applyFill="1" applyBorder="1" applyAlignment="1" applyProtection="1">
      <alignment vertical="center"/>
    </xf>
    <xf numFmtId="3" fontId="5" fillId="16" borderId="2" xfId="0" applyNumberFormat="1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3" fontId="3" fillId="3" borderId="5" xfId="0" applyNumberFormat="1" applyFont="1" applyFill="1" applyBorder="1" applyAlignment="1" applyProtection="1">
      <alignment vertical="center"/>
    </xf>
    <xf numFmtId="3" fontId="3" fillId="3" borderId="4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3" fontId="3" fillId="3" borderId="9" xfId="0" applyNumberFormat="1" applyFont="1" applyFill="1" applyBorder="1" applyAlignment="1" applyProtection="1">
      <alignment vertical="center"/>
    </xf>
    <xf numFmtId="3" fontId="3" fillId="3" borderId="8" xfId="0" applyNumberFormat="1" applyFont="1" applyFill="1" applyBorder="1" applyAlignment="1" applyProtection="1">
      <alignment vertical="center"/>
    </xf>
    <xf numFmtId="3" fontId="3" fillId="3" borderId="7" xfId="0" applyNumberFormat="1" applyFont="1" applyFill="1" applyBorder="1" applyAlignment="1" applyProtection="1">
      <alignment vertical="center"/>
    </xf>
    <xf numFmtId="0" fontId="3" fillId="15" borderId="6" xfId="0" applyFont="1" applyFill="1" applyBorder="1" applyAlignment="1" applyProtection="1">
      <alignment vertical="center"/>
    </xf>
    <xf numFmtId="0" fontId="3" fillId="15" borderId="3" xfId="0" applyFont="1" applyFill="1" applyBorder="1" applyAlignment="1" applyProtection="1">
      <alignment horizontal="center" vertical="center"/>
    </xf>
    <xf numFmtId="3" fontId="3" fillId="15" borderId="6" xfId="0" applyNumberFormat="1" applyFont="1" applyFill="1" applyBorder="1" applyAlignment="1" applyProtection="1">
      <alignment vertical="center"/>
    </xf>
    <xf numFmtId="3" fontId="3" fillId="15" borderId="3" xfId="0" applyNumberFormat="1" applyFont="1" applyFill="1" applyBorder="1" applyAlignment="1" applyProtection="1">
      <alignment vertical="center"/>
    </xf>
    <xf numFmtId="3" fontId="3" fillId="15" borderId="2" xfId="0" applyNumberFormat="1" applyFont="1" applyFill="1" applyBorder="1" applyAlignment="1" applyProtection="1">
      <alignment vertical="center"/>
    </xf>
    <xf numFmtId="3" fontId="3" fillId="0" borderId="3" xfId="0" applyNumberFormat="1" applyFont="1" applyFill="1" applyBorder="1" applyAlignment="1" applyProtection="1">
      <alignment vertical="center"/>
    </xf>
    <xf numFmtId="0" fontId="3" fillId="13" borderId="6" xfId="0" applyFont="1" applyFill="1" applyBorder="1" applyAlignment="1" applyProtection="1">
      <alignment vertical="center"/>
    </xf>
    <xf numFmtId="0" fontId="3" fillId="13" borderId="3" xfId="0" applyFont="1" applyFill="1" applyBorder="1" applyAlignment="1" applyProtection="1">
      <alignment horizontal="center" vertical="center"/>
    </xf>
    <xf numFmtId="0" fontId="3" fillId="13" borderId="3" xfId="0" applyFont="1" applyFill="1" applyBorder="1" applyAlignment="1" applyProtection="1">
      <alignment vertical="center"/>
    </xf>
    <xf numFmtId="3" fontId="3" fillId="13" borderId="2" xfId="0" applyNumberFormat="1" applyFont="1" applyFill="1" applyBorder="1" applyAlignment="1" applyProtection="1">
      <alignment vertical="center"/>
    </xf>
    <xf numFmtId="0" fontId="3" fillId="14" borderId="3" xfId="0" applyFont="1" applyFill="1" applyBorder="1" applyAlignment="1" applyProtection="1">
      <alignment vertical="center"/>
    </xf>
    <xf numFmtId="0" fontId="3" fillId="14" borderId="3" xfId="0" applyFont="1" applyFill="1" applyBorder="1" applyAlignment="1" applyProtection="1">
      <alignment horizontal="center" vertical="center"/>
    </xf>
    <xf numFmtId="0" fontId="5" fillId="14" borderId="6" xfId="0" applyFont="1" applyFill="1" applyBorder="1" applyAlignment="1" applyProtection="1">
      <alignment vertical="center"/>
    </xf>
    <xf numFmtId="0" fontId="5" fillId="14" borderId="3" xfId="0" applyFont="1" applyFill="1" applyBorder="1" applyAlignment="1" applyProtection="1">
      <alignment vertical="center"/>
    </xf>
    <xf numFmtId="3" fontId="5" fillId="14" borderId="3" xfId="0" applyNumberFormat="1" applyFont="1" applyFill="1" applyBorder="1" applyAlignment="1" applyProtection="1">
      <alignment vertical="center"/>
    </xf>
    <xf numFmtId="3" fontId="5" fillId="14" borderId="2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vertical="center"/>
    </xf>
    <xf numFmtId="0" fontId="3" fillId="11" borderId="6" xfId="0" applyFont="1" applyFill="1" applyBorder="1" applyAlignment="1" applyProtection="1">
      <alignment horizontal="left" vertical="center"/>
    </xf>
    <xf numFmtId="0" fontId="3" fillId="11" borderId="3" xfId="0" applyFont="1" applyFill="1" applyBorder="1" applyAlignment="1" applyProtection="1">
      <alignment horizontal="left" vertical="center"/>
    </xf>
    <xf numFmtId="0" fontId="3" fillId="11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vertical="center"/>
    </xf>
    <xf numFmtId="0" fontId="3" fillId="12" borderId="6" xfId="0" applyFont="1" applyFill="1" applyBorder="1" applyAlignment="1" applyProtection="1">
      <alignment vertical="center"/>
    </xf>
    <xf numFmtId="0" fontId="3" fillId="12" borderId="3" xfId="0" applyFont="1" applyFill="1" applyBorder="1" applyAlignment="1" applyProtection="1">
      <alignment horizontal="center" vertical="center"/>
    </xf>
    <xf numFmtId="0" fontId="3" fillId="12" borderId="3" xfId="0" applyFont="1" applyFill="1" applyBorder="1" applyAlignment="1" applyProtection="1">
      <alignment vertical="center"/>
    </xf>
    <xf numFmtId="3" fontId="3" fillId="12" borderId="3" xfId="0" applyNumberFormat="1" applyFont="1" applyFill="1" applyBorder="1" applyAlignment="1" applyProtection="1">
      <alignment vertical="center"/>
    </xf>
    <xf numFmtId="3" fontId="3" fillId="12" borderId="2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11" borderId="6" xfId="0" applyFont="1" applyFill="1" applyBorder="1" applyAlignment="1" applyProtection="1">
      <alignment vertical="center"/>
    </xf>
    <xf numFmtId="0" fontId="3" fillId="11" borderId="3" xfId="0" applyFont="1" applyFill="1" applyBorder="1" applyAlignment="1" applyProtection="1">
      <alignment horizontal="center" vertical="center"/>
    </xf>
    <xf numFmtId="0" fontId="3" fillId="18" borderId="3" xfId="0" applyFont="1" applyFill="1" applyBorder="1" applyAlignment="1" applyProtection="1">
      <alignment horizontal="right" vertical="center"/>
    </xf>
    <xf numFmtId="0" fontId="3" fillId="18" borderId="2" xfId="0" applyFont="1" applyFill="1" applyBorder="1" applyAlignment="1" applyProtection="1">
      <alignment horizontal="right" vertical="center"/>
    </xf>
    <xf numFmtId="3" fontId="3" fillId="18" borderId="3" xfId="0" applyNumberFormat="1" applyFont="1" applyFill="1" applyBorder="1" applyAlignment="1" applyProtection="1">
      <alignment horizontal="right" vertical="center"/>
    </xf>
    <xf numFmtId="0" fontId="3" fillId="9" borderId="6" xfId="0" applyFont="1" applyFill="1" applyBorder="1" applyAlignment="1" applyProtection="1">
      <alignment vertical="center"/>
    </xf>
    <xf numFmtId="0" fontId="3" fillId="9" borderId="3" xfId="0" applyFont="1" applyFill="1" applyBorder="1" applyAlignment="1" applyProtection="1">
      <alignment horizontal="center" vertical="center"/>
    </xf>
    <xf numFmtId="3" fontId="3" fillId="9" borderId="3" xfId="0" applyNumberFormat="1" applyFont="1" applyFill="1" applyBorder="1" applyAlignment="1" applyProtection="1">
      <alignment vertical="center"/>
    </xf>
    <xf numFmtId="3" fontId="3" fillId="9" borderId="2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0" fontId="3" fillId="10" borderId="6" xfId="0" applyFont="1" applyFill="1" applyBorder="1" applyAlignment="1" applyProtection="1">
      <alignment vertical="center"/>
    </xf>
    <xf numFmtId="0" fontId="3" fillId="10" borderId="3" xfId="0" applyFont="1" applyFill="1" applyBorder="1" applyAlignment="1" applyProtection="1">
      <alignment horizontal="center" vertical="center"/>
    </xf>
    <xf numFmtId="0" fontId="5" fillId="10" borderId="6" xfId="0" applyFont="1" applyFill="1" applyBorder="1" applyAlignment="1" applyProtection="1">
      <alignment vertical="center"/>
    </xf>
    <xf numFmtId="0" fontId="5" fillId="10" borderId="3" xfId="0" applyFont="1" applyFill="1" applyBorder="1" applyAlignment="1" applyProtection="1">
      <alignment vertical="center"/>
    </xf>
    <xf numFmtId="3" fontId="5" fillId="10" borderId="3" xfId="0" applyNumberFormat="1" applyFont="1" applyFill="1" applyBorder="1" applyAlignment="1" applyProtection="1">
      <alignment vertical="center"/>
    </xf>
    <xf numFmtId="3" fontId="5" fillId="10" borderId="2" xfId="0" applyNumberFormat="1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3" fontId="3" fillId="3" borderId="10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9" borderId="2" xfId="0" applyFont="1" applyFill="1" applyBorder="1" applyAlignment="1" applyProtection="1">
      <alignment horizontal="center" vertical="center"/>
    </xf>
    <xf numFmtId="3" fontId="3" fillId="9" borderId="6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horizontal="left" vertical="center"/>
    </xf>
    <xf numFmtId="0" fontId="3" fillId="6" borderId="3" xfId="0" applyFont="1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horizontal="left" vertical="center"/>
    </xf>
    <xf numFmtId="0" fontId="3" fillId="8" borderId="4" xfId="0" applyFont="1" applyFill="1" applyBorder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3" fontId="3" fillId="8" borderId="0" xfId="0" applyNumberFormat="1" applyFont="1" applyFill="1" applyAlignment="1" applyProtection="1">
      <alignment vertical="center"/>
    </xf>
    <xf numFmtId="3" fontId="3" fillId="8" borderId="4" xfId="0" applyNumberFormat="1" applyFont="1" applyFill="1" applyBorder="1" applyAlignment="1" applyProtection="1">
      <alignment vertical="center"/>
    </xf>
    <xf numFmtId="0" fontId="0" fillId="3" borderId="4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1" xfId="0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vertical="center"/>
    </xf>
    <xf numFmtId="3" fontId="5" fillId="0" borderId="10" xfId="0" applyNumberFormat="1" applyFont="1" applyFill="1" applyBorder="1" applyAlignment="1" applyProtection="1">
      <alignment vertical="center"/>
    </xf>
    <xf numFmtId="0" fontId="3" fillId="7" borderId="6" xfId="0" applyFont="1" applyFill="1" applyBorder="1" applyAlignment="1" applyProtection="1">
      <alignment vertical="center"/>
    </xf>
    <xf numFmtId="0" fontId="3" fillId="7" borderId="3" xfId="0" applyFont="1" applyFill="1" applyBorder="1" applyAlignment="1" applyProtection="1">
      <alignment horizontal="center" vertical="center"/>
    </xf>
    <xf numFmtId="0" fontId="5" fillId="7" borderId="6" xfId="0" applyFont="1" applyFill="1" applyBorder="1" applyAlignment="1" applyProtection="1">
      <alignment vertical="center"/>
    </xf>
    <xf numFmtId="3" fontId="5" fillId="7" borderId="3" xfId="0" applyNumberFormat="1" applyFont="1" applyFill="1" applyBorder="1" applyAlignment="1" applyProtection="1">
      <alignment vertical="center"/>
    </xf>
    <xf numFmtId="3" fontId="5" fillId="7" borderId="2" xfId="0" applyNumberFormat="1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2" xfId="0" applyFont="1" applyFill="1" applyBorder="1" applyAlignment="1" applyProtection="1">
      <alignment vertical="center"/>
    </xf>
    <xf numFmtId="3" fontId="3" fillId="6" borderId="3" xfId="0" applyNumberFormat="1" applyFont="1" applyFill="1" applyBorder="1" applyAlignment="1" applyProtection="1">
      <alignment vertical="center"/>
    </xf>
    <xf numFmtId="3" fontId="3" fillId="6" borderId="2" xfId="0" applyNumberFormat="1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/>
    </xf>
    <xf numFmtId="3" fontId="2" fillId="8" borderId="0" xfId="0" applyNumberFormat="1" applyFont="1" applyFill="1" applyBorder="1" applyAlignment="1" applyProtection="1">
      <alignment vertical="center"/>
    </xf>
    <xf numFmtId="3" fontId="2" fillId="8" borderId="4" xfId="0" applyNumberFormat="1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vertical="center"/>
    </xf>
    <xf numFmtId="0" fontId="5" fillId="5" borderId="3" xfId="0" applyFont="1" applyFill="1" applyBorder="1" applyAlignment="1" applyProtection="1">
      <alignment vertical="center"/>
    </xf>
    <xf numFmtId="3" fontId="5" fillId="5" borderId="2" xfId="0" applyNumberFormat="1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vertical="center"/>
    </xf>
    <xf numFmtId="3" fontId="3" fillId="4" borderId="3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3" fontId="2" fillId="2" borderId="2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3" fillId="2" borderId="2" xfId="0" applyNumberFormat="1" applyFont="1" applyFill="1" applyBorder="1" applyAlignment="1" applyProtection="1">
      <alignment vertical="center"/>
    </xf>
    <xf numFmtId="3" fontId="0" fillId="3" borderId="5" xfId="0" applyNumberFormat="1" applyFont="1" applyFill="1" applyBorder="1" applyAlignment="1" applyProtection="1">
      <alignment vertical="center"/>
    </xf>
    <xf numFmtId="3" fontId="0" fillId="3" borderId="0" xfId="0" applyNumberFormat="1" applyFont="1" applyFill="1" applyAlignment="1" applyProtection="1">
      <alignment vertical="center"/>
    </xf>
    <xf numFmtId="3" fontId="0" fillId="3" borderId="4" xfId="0" applyNumberFormat="1" applyFont="1" applyFill="1" applyBorder="1" applyAlignment="1" applyProtection="1">
      <alignment vertical="center"/>
    </xf>
    <xf numFmtId="3" fontId="2" fillId="8" borderId="5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0" xfId="0" applyFont="1"/>
    <xf numFmtId="0" fontId="0" fillId="3" borderId="0" xfId="0" applyFont="1" applyFill="1" applyBorder="1" applyAlignment="1" applyProtection="1">
      <alignment vertical="center"/>
    </xf>
    <xf numFmtId="3" fontId="0" fillId="3" borderId="0" xfId="0" applyNumberFormat="1" applyFont="1" applyFill="1" applyBorder="1" applyAlignment="1" applyProtection="1">
      <alignment vertical="center"/>
    </xf>
    <xf numFmtId="0" fontId="0" fillId="0" borderId="0" xfId="0" applyFont="1" applyBorder="1"/>
    <xf numFmtId="3" fontId="3" fillId="0" borderId="0" xfId="0" applyNumberFormat="1" applyFont="1" applyFill="1" applyBorder="1" applyAlignment="1" applyProtection="1">
      <alignment vertical="center"/>
    </xf>
    <xf numFmtId="0" fontId="3" fillId="19" borderId="3" xfId="0" applyFont="1" applyFill="1" applyBorder="1" applyAlignment="1" applyProtection="1">
      <alignment horizontal="center" vertical="center"/>
    </xf>
    <xf numFmtId="0" fontId="3" fillId="19" borderId="3" xfId="0" applyFont="1" applyFill="1" applyBorder="1" applyAlignment="1" applyProtection="1">
      <alignment vertical="center"/>
    </xf>
    <xf numFmtId="0" fontId="3" fillId="19" borderId="6" xfId="0" applyFont="1" applyFill="1" applyBorder="1" applyAlignment="1" applyProtection="1">
      <alignment vertical="center"/>
    </xf>
    <xf numFmtId="3" fontId="3" fillId="18" borderId="2" xfId="0" applyNumberFormat="1" applyFont="1" applyFill="1" applyBorder="1" applyAlignment="1" applyProtection="1">
      <alignment horizontal="right" vertical="center"/>
    </xf>
    <xf numFmtId="3" fontId="3" fillId="19" borderId="2" xfId="0" applyNumberFormat="1" applyFont="1" applyFill="1" applyBorder="1" applyAlignment="1" applyProtection="1">
      <alignment vertical="center"/>
    </xf>
    <xf numFmtId="0" fontId="3" fillId="19" borderId="2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right" vertical="center"/>
    </xf>
    <xf numFmtId="0" fontId="2" fillId="3" borderId="4" xfId="0" applyFont="1" applyFill="1" applyBorder="1" applyAlignment="1" applyProtection="1">
      <alignment horizontal="right" vertical="center"/>
    </xf>
    <xf numFmtId="3" fontId="6" fillId="17" borderId="4" xfId="0" applyNumberFormat="1" applyFont="1" applyFill="1" applyBorder="1" applyAlignment="1">
      <alignment horizontal="center" vertical="center"/>
    </xf>
    <xf numFmtId="0" fontId="2" fillId="20" borderId="0" xfId="0" applyFont="1" applyFill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0" fillId="3" borderId="4" xfId="0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3" fontId="6" fillId="17" borderId="5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3" fontId="6" fillId="17" borderId="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3" fontId="3" fillId="0" borderId="8" xfId="0" applyNumberFormat="1" applyFont="1" applyFill="1" applyBorder="1" applyAlignment="1" applyProtection="1">
      <alignment vertical="center"/>
    </xf>
    <xf numFmtId="3" fontId="3" fillId="0" borderId="7" xfId="0" applyNumberFormat="1" applyFont="1" applyFill="1" applyBorder="1" applyAlignment="1" applyProtection="1">
      <alignment vertical="center"/>
    </xf>
    <xf numFmtId="0" fontId="9" fillId="0" borderId="0" xfId="0" applyFont="1"/>
    <xf numFmtId="0" fontId="3" fillId="0" borderId="0" xfId="0" applyFont="1" applyFill="1"/>
    <xf numFmtId="3" fontId="3" fillId="2" borderId="0" xfId="0" applyNumberFormat="1" applyFont="1" applyFill="1" applyBorder="1" applyAlignment="1" applyProtection="1">
      <alignment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0"/>
  <sheetViews>
    <sheetView tabSelected="1" zoomScaleNormal="10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2.75" x14ac:dyDescent="0.2"/>
  <cols>
    <col min="1" max="1" width="27.140625" style="1" customWidth="1"/>
    <col min="2" max="2" width="8.85546875" style="1"/>
    <col min="3" max="5" width="6.42578125" customWidth="1"/>
    <col min="6" max="6" width="7.28515625" customWidth="1"/>
    <col min="7" max="8" width="6.42578125" customWidth="1"/>
    <col min="9" max="9" width="7.7109375" customWidth="1"/>
    <col min="10" max="20" width="6.42578125" customWidth="1"/>
    <col min="21" max="21" width="8.140625" customWidth="1"/>
    <col min="22" max="23" width="6.42578125" customWidth="1"/>
    <col min="24" max="24" width="7.42578125" customWidth="1"/>
    <col min="25" max="29" width="6.42578125" customWidth="1"/>
  </cols>
  <sheetData>
    <row r="1" spans="1:29" ht="15.75" x14ac:dyDescent="0.25">
      <c r="A1" s="35" t="s">
        <v>119</v>
      </c>
      <c r="B1" s="3"/>
      <c r="C1" s="11"/>
      <c r="D1" s="10"/>
      <c r="E1" s="34"/>
      <c r="F1" s="4"/>
      <c r="G1" s="4"/>
      <c r="H1" s="4"/>
      <c r="I1" s="11"/>
      <c r="J1" s="10"/>
      <c r="K1" s="34"/>
      <c r="L1" s="10"/>
      <c r="M1" s="4"/>
      <c r="N1" s="4"/>
      <c r="O1" s="11"/>
      <c r="P1" s="10"/>
      <c r="Q1" s="34"/>
      <c r="R1" s="4"/>
      <c r="S1" s="4"/>
      <c r="T1" s="4"/>
      <c r="U1" s="11"/>
      <c r="V1" s="10"/>
      <c r="W1" s="34"/>
      <c r="X1" s="11"/>
      <c r="Y1" s="10"/>
      <c r="Z1" s="34"/>
      <c r="AA1" s="33"/>
      <c r="AB1" s="33"/>
      <c r="AC1" s="32"/>
    </row>
    <row r="2" spans="1:29" ht="13.15" customHeight="1" x14ac:dyDescent="0.2">
      <c r="A2" s="31"/>
      <c r="B2" s="27" t="s">
        <v>42</v>
      </c>
      <c r="C2" s="241" t="s">
        <v>41</v>
      </c>
      <c r="D2" s="242"/>
      <c r="E2" s="243"/>
      <c r="F2" s="241" t="s">
        <v>40</v>
      </c>
      <c r="G2" s="244"/>
      <c r="H2" s="243"/>
      <c r="I2" s="241" t="s">
        <v>39</v>
      </c>
      <c r="J2" s="242"/>
      <c r="K2" s="243"/>
      <c r="L2" s="241" t="s">
        <v>38</v>
      </c>
      <c r="M2" s="244"/>
      <c r="N2" s="243"/>
      <c r="O2" s="241" t="s">
        <v>37</v>
      </c>
      <c r="P2" s="242"/>
      <c r="Q2" s="243"/>
      <c r="R2" s="241" t="s">
        <v>117</v>
      </c>
      <c r="S2" s="244"/>
      <c r="T2" s="243"/>
      <c r="U2" s="241" t="s">
        <v>36</v>
      </c>
      <c r="V2" s="242"/>
      <c r="W2" s="243"/>
      <c r="X2" s="241" t="s">
        <v>35</v>
      </c>
      <c r="Y2" s="242"/>
      <c r="Z2" s="243"/>
      <c r="AA2" s="245" t="s">
        <v>30</v>
      </c>
      <c r="AB2" s="246"/>
      <c r="AC2" s="247"/>
    </row>
    <row r="3" spans="1:29" ht="13.5" thickBot="1" x14ac:dyDescent="0.25">
      <c r="A3" s="31"/>
      <c r="B3" s="30" t="s">
        <v>34</v>
      </c>
      <c r="C3" s="39" t="s">
        <v>32</v>
      </c>
      <c r="D3" s="40" t="s">
        <v>33</v>
      </c>
      <c r="E3" s="41" t="s">
        <v>30</v>
      </c>
      <c r="F3" s="29" t="s">
        <v>32</v>
      </c>
      <c r="G3" s="29" t="s">
        <v>31</v>
      </c>
      <c r="H3" s="29" t="s">
        <v>30</v>
      </c>
      <c r="I3" s="28" t="s">
        <v>32</v>
      </c>
      <c r="J3" s="42" t="s">
        <v>31</v>
      </c>
      <c r="K3" s="27" t="s">
        <v>30</v>
      </c>
      <c r="L3" s="39" t="s">
        <v>32</v>
      </c>
      <c r="M3" s="38" t="s">
        <v>31</v>
      </c>
      <c r="N3" s="38" t="s">
        <v>30</v>
      </c>
      <c r="O3" s="39" t="s">
        <v>32</v>
      </c>
      <c r="P3" s="40" t="s">
        <v>31</v>
      </c>
      <c r="Q3" s="41" t="s">
        <v>30</v>
      </c>
      <c r="R3" s="38" t="s">
        <v>32</v>
      </c>
      <c r="S3" s="38" t="s">
        <v>31</v>
      </c>
      <c r="T3" s="38" t="s">
        <v>30</v>
      </c>
      <c r="U3" s="28" t="s">
        <v>32</v>
      </c>
      <c r="V3" s="42" t="s">
        <v>31</v>
      </c>
      <c r="W3" s="27" t="s">
        <v>30</v>
      </c>
      <c r="X3" s="28" t="s">
        <v>32</v>
      </c>
      <c r="Y3" s="42" t="s">
        <v>31</v>
      </c>
      <c r="Z3" s="27" t="s">
        <v>30</v>
      </c>
      <c r="AA3" s="26" t="s">
        <v>32</v>
      </c>
      <c r="AB3" s="26" t="s">
        <v>31</v>
      </c>
      <c r="AC3" s="236" t="s">
        <v>30</v>
      </c>
    </row>
    <row r="4" spans="1:29" ht="13.5" thickBot="1" x14ac:dyDescent="0.25">
      <c r="A4" s="25" t="s">
        <v>29</v>
      </c>
      <c r="B4" s="2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2"/>
    </row>
    <row r="5" spans="1:29" x14ac:dyDescent="0.2">
      <c r="A5" s="15"/>
      <c r="B5" s="3"/>
      <c r="C5" s="9"/>
      <c r="D5" s="8"/>
      <c r="E5" s="7"/>
      <c r="F5" s="13"/>
      <c r="G5" s="13"/>
      <c r="H5" s="13"/>
      <c r="I5" s="9"/>
      <c r="J5" s="8"/>
      <c r="K5" s="7"/>
      <c r="L5" s="9"/>
      <c r="M5" s="13"/>
      <c r="N5" s="13"/>
      <c r="O5" s="9"/>
      <c r="P5" s="8"/>
      <c r="Q5" s="7"/>
      <c r="R5" s="13"/>
      <c r="S5" s="13"/>
      <c r="T5" s="13"/>
      <c r="U5" s="9"/>
      <c r="V5" s="8"/>
      <c r="W5" s="7"/>
      <c r="X5" s="9"/>
      <c r="Y5" s="8"/>
      <c r="Z5" s="7"/>
      <c r="AA5" s="6"/>
      <c r="AB5" s="6"/>
      <c r="AC5" s="5"/>
    </row>
    <row r="6" spans="1:29" s="1" customFormat="1" x14ac:dyDescent="0.2">
      <c r="A6" s="45" t="s">
        <v>44</v>
      </c>
      <c r="B6" s="46">
        <v>7</v>
      </c>
      <c r="C6" s="47">
        <v>3</v>
      </c>
      <c r="D6" s="48">
        <v>3</v>
      </c>
      <c r="E6" s="49">
        <v>6</v>
      </c>
      <c r="F6" s="47"/>
      <c r="G6" s="48"/>
      <c r="H6" s="49"/>
      <c r="I6" s="47"/>
      <c r="J6" s="48"/>
      <c r="K6" s="49"/>
      <c r="L6" s="47"/>
      <c r="M6" s="48"/>
      <c r="N6" s="49"/>
      <c r="O6" s="47"/>
      <c r="P6" s="48"/>
      <c r="Q6" s="49"/>
      <c r="R6" s="47"/>
      <c r="S6" s="48"/>
      <c r="T6" s="49"/>
      <c r="U6" s="47"/>
      <c r="V6" s="48"/>
      <c r="W6" s="49"/>
      <c r="X6" s="47">
        <v>1</v>
      </c>
      <c r="Y6" s="48"/>
      <c r="Z6" s="49">
        <v>1</v>
      </c>
      <c r="AA6" s="97">
        <f>F6+I6+L6+O6+R6+U6+X6+C6</f>
        <v>4</v>
      </c>
      <c r="AB6" s="97">
        <f>G6+J6+M6+P6+S6+V6+Y6+D6</f>
        <v>3</v>
      </c>
      <c r="AC6" s="234">
        <f>H6+K6+N6+Q6+T6+W6+Z6+E6</f>
        <v>7</v>
      </c>
    </row>
    <row r="7" spans="1:29" ht="13.5" thickBot="1" x14ac:dyDescent="0.25">
      <c r="A7" s="45" t="s">
        <v>97</v>
      </c>
      <c r="B7" s="46">
        <v>17</v>
      </c>
      <c r="C7" s="47">
        <v>2</v>
      </c>
      <c r="D7" s="48"/>
      <c r="E7" s="49">
        <v>2</v>
      </c>
      <c r="F7" s="47"/>
      <c r="G7" s="48"/>
      <c r="H7" s="49"/>
      <c r="I7" s="47"/>
      <c r="J7" s="48"/>
      <c r="K7" s="49"/>
      <c r="L7" s="47"/>
      <c r="M7" s="48"/>
      <c r="N7" s="49"/>
      <c r="O7" s="47"/>
      <c r="P7" s="48"/>
      <c r="Q7" s="49"/>
      <c r="R7" s="47"/>
      <c r="S7" s="48"/>
      <c r="T7" s="49"/>
      <c r="U7" s="47"/>
      <c r="V7" s="48"/>
      <c r="W7" s="49"/>
      <c r="X7" s="47"/>
      <c r="Y7" s="48"/>
      <c r="Z7" s="49"/>
      <c r="AA7" s="97">
        <f t="shared" ref="AA7:AA47" si="0">F7+I7+L7+O7+R7+U7+X7+C7</f>
        <v>2</v>
      </c>
      <c r="AB7" s="97">
        <f t="shared" ref="AB7:AB47" si="1">G7+J7+M7+P7+S7+V7+Y7+D7</f>
        <v>0</v>
      </c>
      <c r="AC7" s="234">
        <f t="shared" ref="AC7:AC47" si="2">H7+K7+N7+Q7+T7+W7+Z7+E7</f>
        <v>2</v>
      </c>
    </row>
    <row r="8" spans="1:29" ht="13.5" thickBot="1" x14ac:dyDescent="0.25">
      <c r="A8" s="52" t="s">
        <v>43</v>
      </c>
      <c r="B8" s="53"/>
      <c r="C8" s="54">
        <f t="shared" ref="C8:Z8" si="3">SUM(C6:C7)</f>
        <v>5</v>
      </c>
      <c r="D8" s="36">
        <f t="shared" si="3"/>
        <v>3</v>
      </c>
      <c r="E8" s="37">
        <f t="shared" si="3"/>
        <v>8</v>
      </c>
      <c r="F8" s="36">
        <f t="shared" si="3"/>
        <v>0</v>
      </c>
      <c r="G8" s="36">
        <f t="shared" si="3"/>
        <v>0</v>
      </c>
      <c r="H8" s="37">
        <f t="shared" si="3"/>
        <v>0</v>
      </c>
      <c r="I8" s="36">
        <f t="shared" si="3"/>
        <v>0</v>
      </c>
      <c r="J8" s="36">
        <f t="shared" si="3"/>
        <v>0</v>
      </c>
      <c r="K8" s="37">
        <f t="shared" si="3"/>
        <v>0</v>
      </c>
      <c r="L8" s="36">
        <f t="shared" si="3"/>
        <v>0</v>
      </c>
      <c r="M8" s="36">
        <f t="shared" si="3"/>
        <v>0</v>
      </c>
      <c r="N8" s="37">
        <f t="shared" si="3"/>
        <v>0</v>
      </c>
      <c r="O8" s="36">
        <f t="shared" si="3"/>
        <v>0</v>
      </c>
      <c r="P8" s="36">
        <f t="shared" si="3"/>
        <v>0</v>
      </c>
      <c r="Q8" s="37">
        <f t="shared" si="3"/>
        <v>0</v>
      </c>
      <c r="R8" s="36">
        <f t="shared" si="3"/>
        <v>0</v>
      </c>
      <c r="S8" s="36">
        <f t="shared" si="3"/>
        <v>0</v>
      </c>
      <c r="T8" s="37">
        <f t="shared" si="3"/>
        <v>0</v>
      </c>
      <c r="U8" s="36">
        <f t="shared" si="3"/>
        <v>0</v>
      </c>
      <c r="V8" s="36">
        <f t="shared" si="3"/>
        <v>0</v>
      </c>
      <c r="W8" s="37">
        <f t="shared" si="3"/>
        <v>0</v>
      </c>
      <c r="X8" s="36">
        <f t="shared" si="3"/>
        <v>1</v>
      </c>
      <c r="Y8" s="36">
        <f t="shared" si="3"/>
        <v>0</v>
      </c>
      <c r="Z8" s="37">
        <f t="shared" si="3"/>
        <v>1</v>
      </c>
      <c r="AA8" s="43">
        <f t="shared" si="0"/>
        <v>6</v>
      </c>
      <c r="AB8" s="43">
        <f t="shared" si="1"/>
        <v>3</v>
      </c>
      <c r="AC8" s="44">
        <f t="shared" si="2"/>
        <v>9</v>
      </c>
    </row>
    <row r="9" spans="1:29" x14ac:dyDescent="0.2">
      <c r="A9" s="55"/>
      <c r="B9" s="56"/>
      <c r="C9" s="57"/>
      <c r="D9" s="58"/>
      <c r="E9" s="59"/>
      <c r="F9" s="60"/>
      <c r="G9" s="60"/>
      <c r="H9" s="59"/>
      <c r="I9" s="58"/>
      <c r="J9" s="58"/>
      <c r="K9" s="58"/>
      <c r="L9" s="57"/>
      <c r="M9" s="60"/>
      <c r="N9" s="59"/>
      <c r="O9" s="58"/>
      <c r="P9" s="58"/>
      <c r="Q9" s="59"/>
      <c r="R9" s="60"/>
      <c r="S9" s="60"/>
      <c r="T9" s="58"/>
      <c r="U9" s="58"/>
      <c r="V9" s="58"/>
      <c r="W9" s="59"/>
      <c r="X9" s="58"/>
      <c r="Y9" s="58"/>
      <c r="Z9" s="59"/>
      <c r="AA9" s="61"/>
      <c r="AB9" s="61"/>
      <c r="AC9" s="62"/>
    </row>
    <row r="10" spans="1:29" s="1" customFormat="1" x14ac:dyDescent="0.2">
      <c r="A10" s="63" t="s">
        <v>45</v>
      </c>
      <c r="B10" s="64">
        <v>7</v>
      </c>
      <c r="C10" s="65">
        <v>1</v>
      </c>
      <c r="D10" s="66">
        <v>7</v>
      </c>
      <c r="E10" s="20">
        <v>8</v>
      </c>
      <c r="F10" s="66">
        <v>1</v>
      </c>
      <c r="G10" s="66"/>
      <c r="H10" s="67">
        <v>1</v>
      </c>
      <c r="I10" s="65"/>
      <c r="J10" s="66"/>
      <c r="K10" s="20"/>
      <c r="L10" s="65"/>
      <c r="M10" s="66"/>
      <c r="N10" s="67"/>
      <c r="O10" s="65"/>
      <c r="P10" s="66"/>
      <c r="Q10" s="20"/>
      <c r="R10" s="66"/>
      <c r="S10" s="66"/>
      <c r="T10" s="67"/>
      <c r="U10" s="65">
        <v>1</v>
      </c>
      <c r="V10" s="66"/>
      <c r="W10" s="20">
        <v>1</v>
      </c>
      <c r="X10" s="65"/>
      <c r="Y10" s="66"/>
      <c r="Z10" s="20"/>
      <c r="AA10" s="67">
        <f t="shared" si="0"/>
        <v>3</v>
      </c>
      <c r="AB10" s="67">
        <f t="shared" si="1"/>
        <v>7</v>
      </c>
      <c r="AC10" s="235">
        <f t="shared" si="2"/>
        <v>10</v>
      </c>
    </row>
    <row r="11" spans="1:29" s="1" customFormat="1" ht="13.5" thickBot="1" x14ac:dyDescent="0.25">
      <c r="A11" s="63" t="s">
        <v>46</v>
      </c>
      <c r="B11" s="64">
        <v>17</v>
      </c>
      <c r="C11" s="65"/>
      <c r="D11" s="66"/>
      <c r="E11" s="20"/>
      <c r="F11" s="66"/>
      <c r="G11" s="66"/>
      <c r="H11" s="67"/>
      <c r="I11" s="65"/>
      <c r="J11" s="66"/>
      <c r="K11" s="20"/>
      <c r="L11" s="65">
        <v>1</v>
      </c>
      <c r="M11" s="66"/>
      <c r="N11" s="67">
        <v>1</v>
      </c>
      <c r="O11" s="65"/>
      <c r="P11" s="66"/>
      <c r="Q11" s="20"/>
      <c r="R11" s="66"/>
      <c r="S11" s="66"/>
      <c r="T11" s="67"/>
      <c r="U11" s="65"/>
      <c r="V11" s="66"/>
      <c r="W11" s="20"/>
      <c r="X11" s="65"/>
      <c r="Y11" s="66">
        <v>1</v>
      </c>
      <c r="Z11" s="20">
        <v>1</v>
      </c>
      <c r="AA11" s="67">
        <f t="shared" si="0"/>
        <v>1</v>
      </c>
      <c r="AB11" s="67">
        <f t="shared" si="1"/>
        <v>1</v>
      </c>
      <c r="AC11" s="235">
        <f t="shared" si="2"/>
        <v>2</v>
      </c>
    </row>
    <row r="12" spans="1:29" s="1" customFormat="1" ht="13.5" thickBot="1" x14ac:dyDescent="0.25">
      <c r="A12" s="70" t="s">
        <v>28</v>
      </c>
      <c r="B12" s="53"/>
      <c r="C12" s="18">
        <f>SUBTOTAL(9,C10:C11)</f>
        <v>1</v>
      </c>
      <c r="D12" s="17">
        <f>SUBTOTAL(9,D10:D11)</f>
        <v>7</v>
      </c>
      <c r="E12" s="16">
        <f t="shared" ref="E12:W12" si="4">SUBTOTAL(9,E10:E11)</f>
        <v>8</v>
      </c>
      <c r="F12" s="18">
        <f t="shared" si="4"/>
        <v>1</v>
      </c>
      <c r="G12" s="17">
        <f t="shared" si="4"/>
        <v>0</v>
      </c>
      <c r="H12" s="16">
        <f t="shared" si="4"/>
        <v>1</v>
      </c>
      <c r="I12" s="18">
        <f t="shared" si="4"/>
        <v>0</v>
      </c>
      <c r="J12" s="17">
        <f t="shared" si="4"/>
        <v>0</v>
      </c>
      <c r="K12" s="16">
        <f t="shared" si="4"/>
        <v>0</v>
      </c>
      <c r="L12" s="18">
        <f t="shared" si="4"/>
        <v>1</v>
      </c>
      <c r="M12" s="17">
        <f t="shared" si="4"/>
        <v>0</v>
      </c>
      <c r="N12" s="16">
        <f t="shared" si="4"/>
        <v>1</v>
      </c>
      <c r="O12" s="18">
        <f t="shared" si="4"/>
        <v>0</v>
      </c>
      <c r="P12" s="17">
        <f t="shared" si="4"/>
        <v>0</v>
      </c>
      <c r="Q12" s="16">
        <f t="shared" si="4"/>
        <v>0</v>
      </c>
      <c r="R12" s="18">
        <f>SUBTOTAL(9,R10:R11)</f>
        <v>0</v>
      </c>
      <c r="S12" s="17">
        <f t="shared" si="4"/>
        <v>0</v>
      </c>
      <c r="T12" s="16">
        <f t="shared" si="4"/>
        <v>0</v>
      </c>
      <c r="U12" s="18">
        <f t="shared" si="4"/>
        <v>1</v>
      </c>
      <c r="V12" s="17">
        <f t="shared" si="4"/>
        <v>0</v>
      </c>
      <c r="W12" s="16">
        <f t="shared" si="4"/>
        <v>1</v>
      </c>
      <c r="X12" s="18">
        <f>SUM(X10:X11)</f>
        <v>0</v>
      </c>
      <c r="Y12" s="17">
        <f t="shared" ref="Y12:Z12" si="5">SUM(Y10:Y11)</f>
        <v>1</v>
      </c>
      <c r="Z12" s="16">
        <f t="shared" si="5"/>
        <v>1</v>
      </c>
      <c r="AA12" s="71">
        <f t="shared" si="0"/>
        <v>4</v>
      </c>
      <c r="AB12" s="17">
        <f t="shared" si="1"/>
        <v>8</v>
      </c>
      <c r="AC12" s="16">
        <f t="shared" si="2"/>
        <v>12</v>
      </c>
    </row>
    <row r="13" spans="1:29" x14ac:dyDescent="0.2">
      <c r="A13" s="63"/>
      <c r="B13" s="56"/>
      <c r="C13" s="57"/>
      <c r="D13" s="58"/>
      <c r="E13" s="59"/>
      <c r="F13" s="60"/>
      <c r="G13" s="60"/>
      <c r="H13" s="60"/>
      <c r="I13" s="57"/>
      <c r="J13" s="58"/>
      <c r="K13" s="59"/>
      <c r="L13" s="57"/>
      <c r="M13" s="60"/>
      <c r="N13" s="60"/>
      <c r="O13" s="57"/>
      <c r="P13" s="58"/>
      <c r="Q13" s="59"/>
      <c r="R13" s="60"/>
      <c r="S13" s="60"/>
      <c r="T13" s="60"/>
      <c r="U13" s="57"/>
      <c r="V13" s="58"/>
      <c r="W13" s="59"/>
      <c r="X13" s="57"/>
      <c r="Y13" s="58"/>
      <c r="Z13" s="59"/>
      <c r="AA13" s="61"/>
      <c r="AB13" s="61"/>
      <c r="AC13" s="72"/>
    </row>
    <row r="14" spans="1:29" s="1" customFormat="1" x14ac:dyDescent="0.2">
      <c r="A14" s="55" t="s">
        <v>47</v>
      </c>
      <c r="B14" s="56">
        <v>7</v>
      </c>
      <c r="C14" s="73">
        <v>3</v>
      </c>
      <c r="D14" s="74">
        <v>3</v>
      </c>
      <c r="E14" s="49">
        <v>6</v>
      </c>
      <c r="F14" s="55">
        <v>1</v>
      </c>
      <c r="G14" s="55"/>
      <c r="H14" s="75">
        <v>1</v>
      </c>
      <c r="I14" s="73"/>
      <c r="J14" s="74"/>
      <c r="K14" s="49"/>
      <c r="L14" s="73"/>
      <c r="M14" s="55"/>
      <c r="N14" s="75"/>
      <c r="O14" s="73"/>
      <c r="P14" s="74"/>
      <c r="Q14" s="49"/>
      <c r="R14" s="55"/>
      <c r="S14" s="55"/>
      <c r="T14" s="75"/>
      <c r="U14" s="73"/>
      <c r="V14" s="74"/>
      <c r="W14" s="49"/>
      <c r="X14" s="73">
        <v>1</v>
      </c>
      <c r="Y14" s="74"/>
      <c r="Z14" s="49">
        <v>1</v>
      </c>
      <c r="AA14" s="75">
        <f t="shared" si="0"/>
        <v>5</v>
      </c>
      <c r="AB14" s="75">
        <f t="shared" si="1"/>
        <v>3</v>
      </c>
      <c r="AC14" s="234">
        <f t="shared" si="2"/>
        <v>8</v>
      </c>
    </row>
    <row r="15" spans="1:29" s="1" customFormat="1" ht="12.75" customHeight="1" x14ac:dyDescent="0.2">
      <c r="A15" s="55" t="s">
        <v>48</v>
      </c>
      <c r="B15" s="56">
        <v>7</v>
      </c>
      <c r="C15" s="73">
        <v>1</v>
      </c>
      <c r="D15" s="74"/>
      <c r="E15" s="49">
        <v>1</v>
      </c>
      <c r="F15" s="55"/>
      <c r="G15" s="55"/>
      <c r="H15" s="75"/>
      <c r="I15" s="73"/>
      <c r="J15" s="74"/>
      <c r="K15" s="49"/>
      <c r="L15" s="73"/>
      <c r="M15" s="55"/>
      <c r="N15" s="75"/>
      <c r="O15" s="73"/>
      <c r="P15" s="74"/>
      <c r="Q15" s="49"/>
      <c r="R15" s="55"/>
      <c r="S15" s="55"/>
      <c r="T15" s="49"/>
      <c r="U15" s="73"/>
      <c r="V15" s="74"/>
      <c r="W15" s="49"/>
      <c r="X15" s="73"/>
      <c r="Y15" s="74"/>
      <c r="Z15" s="49"/>
      <c r="AA15" s="76">
        <f t="shared" si="0"/>
        <v>1</v>
      </c>
      <c r="AB15" s="76">
        <f t="shared" si="1"/>
        <v>0</v>
      </c>
      <c r="AC15" s="51">
        <f t="shared" si="2"/>
        <v>1</v>
      </c>
    </row>
    <row r="16" spans="1:29" s="2" customFormat="1" ht="12.75" customHeight="1" x14ac:dyDescent="0.2">
      <c r="A16" s="74" t="s">
        <v>49</v>
      </c>
      <c r="B16" s="77">
        <v>7</v>
      </c>
      <c r="C16" s="73">
        <v>3</v>
      </c>
      <c r="D16" s="74">
        <v>1</v>
      </c>
      <c r="E16" s="49">
        <v>4</v>
      </c>
      <c r="F16" s="74"/>
      <c r="G16" s="74"/>
      <c r="H16" s="49"/>
      <c r="I16" s="73"/>
      <c r="J16" s="74"/>
      <c r="K16" s="49"/>
      <c r="L16" s="73"/>
      <c r="M16" s="74"/>
      <c r="N16" s="49"/>
      <c r="O16" s="73"/>
      <c r="P16" s="74"/>
      <c r="Q16" s="49"/>
      <c r="R16" s="74"/>
      <c r="S16" s="74"/>
      <c r="T16" s="49"/>
      <c r="U16" s="73"/>
      <c r="V16" s="74"/>
      <c r="W16" s="49"/>
      <c r="X16" s="73"/>
      <c r="Y16" s="74"/>
      <c r="Z16" s="49"/>
      <c r="AA16" s="50">
        <f t="shared" si="0"/>
        <v>3</v>
      </c>
      <c r="AB16" s="50">
        <f t="shared" si="1"/>
        <v>1</v>
      </c>
      <c r="AC16" s="51">
        <f t="shared" si="2"/>
        <v>4</v>
      </c>
    </row>
    <row r="17" spans="1:29" x14ac:dyDescent="0.2">
      <c r="A17" s="66"/>
      <c r="B17" s="77"/>
      <c r="C17" s="57"/>
      <c r="D17" s="58"/>
      <c r="E17" s="59"/>
      <c r="F17" s="58"/>
      <c r="G17" s="58"/>
      <c r="H17" s="58"/>
      <c r="I17" s="57"/>
      <c r="J17" s="58"/>
      <c r="K17" s="58"/>
      <c r="L17" s="57"/>
      <c r="M17" s="58"/>
      <c r="N17" s="58"/>
      <c r="O17" s="57"/>
      <c r="P17" s="58"/>
      <c r="Q17" s="59"/>
      <c r="R17" s="58"/>
      <c r="S17" s="58"/>
      <c r="T17" s="58"/>
      <c r="U17" s="57"/>
      <c r="V17" s="58"/>
      <c r="W17" s="59"/>
      <c r="X17" s="57"/>
      <c r="Y17" s="58"/>
      <c r="Z17" s="59"/>
      <c r="AA17" s="78"/>
      <c r="AB17" s="78"/>
      <c r="AC17" s="72"/>
    </row>
    <row r="18" spans="1:29" s="14" customFormat="1" x14ac:dyDescent="0.2">
      <c r="A18" s="74" t="s">
        <v>50</v>
      </c>
      <c r="B18" s="77">
        <v>7</v>
      </c>
      <c r="C18" s="73">
        <v>6</v>
      </c>
      <c r="D18" s="74">
        <v>2</v>
      </c>
      <c r="E18" s="49">
        <v>8</v>
      </c>
      <c r="F18" s="74"/>
      <c r="G18" s="74"/>
      <c r="H18" s="97"/>
      <c r="I18" s="73"/>
      <c r="J18" s="74"/>
      <c r="K18" s="49"/>
      <c r="L18" s="73"/>
      <c r="M18" s="74"/>
      <c r="N18" s="97"/>
      <c r="O18" s="73"/>
      <c r="P18" s="74"/>
      <c r="Q18" s="49"/>
      <c r="R18" s="74"/>
      <c r="S18" s="74"/>
      <c r="T18" s="75"/>
      <c r="U18" s="73"/>
      <c r="V18" s="74">
        <v>2</v>
      </c>
      <c r="W18" s="49">
        <v>2</v>
      </c>
      <c r="X18" s="73"/>
      <c r="Y18" s="74"/>
      <c r="Z18" s="49"/>
      <c r="AA18" s="97">
        <f t="shared" si="0"/>
        <v>6</v>
      </c>
      <c r="AB18" s="97">
        <f t="shared" si="1"/>
        <v>4</v>
      </c>
      <c r="AC18" s="234">
        <f t="shared" si="2"/>
        <v>10</v>
      </c>
    </row>
    <row r="19" spans="1:29" x14ac:dyDescent="0.2">
      <c r="A19" s="74"/>
      <c r="B19" s="77"/>
      <c r="C19" s="57"/>
      <c r="D19" s="58"/>
      <c r="E19" s="59"/>
      <c r="F19" s="58"/>
      <c r="G19" s="58"/>
      <c r="H19" s="59"/>
      <c r="I19" s="58"/>
      <c r="J19" s="58"/>
      <c r="K19" s="58"/>
      <c r="L19" s="57"/>
      <c r="M19" s="58"/>
      <c r="N19" s="58"/>
      <c r="O19" s="57"/>
      <c r="P19" s="58"/>
      <c r="Q19" s="59"/>
      <c r="R19" s="58"/>
      <c r="S19" s="58"/>
      <c r="T19" s="58"/>
      <c r="U19" s="57"/>
      <c r="V19" s="58"/>
      <c r="W19" s="59"/>
      <c r="X19" s="57"/>
      <c r="Y19" s="58"/>
      <c r="Z19" s="59"/>
      <c r="AA19" s="78"/>
      <c r="AB19" s="78"/>
      <c r="AC19" s="72"/>
    </row>
    <row r="20" spans="1:29" s="14" customFormat="1" x14ac:dyDescent="0.2">
      <c r="A20" s="74" t="s">
        <v>59</v>
      </c>
      <c r="B20" s="77">
        <v>7</v>
      </c>
      <c r="C20" s="73">
        <v>2</v>
      </c>
      <c r="D20" s="74">
        <v>1</v>
      </c>
      <c r="E20" s="49">
        <v>3</v>
      </c>
      <c r="F20" s="74">
        <v>2</v>
      </c>
      <c r="G20" s="74"/>
      <c r="H20" s="97">
        <v>2</v>
      </c>
      <c r="I20" s="73"/>
      <c r="J20" s="74"/>
      <c r="K20" s="49"/>
      <c r="L20" s="73"/>
      <c r="M20" s="74"/>
      <c r="N20" s="97"/>
      <c r="O20" s="73"/>
      <c r="P20" s="74"/>
      <c r="Q20" s="49"/>
      <c r="R20" s="74"/>
      <c r="S20" s="74"/>
      <c r="T20" s="75"/>
      <c r="U20" s="73"/>
      <c r="V20" s="74"/>
      <c r="W20" s="49"/>
      <c r="X20" s="73"/>
      <c r="Y20" s="74"/>
      <c r="Z20" s="49"/>
      <c r="AA20" s="97">
        <f t="shared" si="0"/>
        <v>4</v>
      </c>
      <c r="AB20" s="97">
        <f t="shared" si="1"/>
        <v>1</v>
      </c>
      <c r="AC20" s="234">
        <f t="shared" si="2"/>
        <v>5</v>
      </c>
    </row>
    <row r="21" spans="1:29" x14ac:dyDescent="0.2">
      <c r="A21" s="74"/>
      <c r="B21" s="77"/>
      <c r="C21" s="57"/>
      <c r="D21" s="58"/>
      <c r="E21" s="59"/>
      <c r="F21" s="58"/>
      <c r="G21" s="58"/>
      <c r="H21" s="59"/>
      <c r="I21" s="58"/>
      <c r="J21" s="58"/>
      <c r="K21" s="58"/>
      <c r="L21" s="57"/>
      <c r="M21" s="58"/>
      <c r="N21" s="58"/>
      <c r="O21" s="57"/>
      <c r="P21" s="58"/>
      <c r="Q21" s="59"/>
      <c r="R21" s="58"/>
      <c r="S21" s="58"/>
      <c r="T21" s="58"/>
      <c r="U21" s="57"/>
      <c r="V21" s="58"/>
      <c r="W21" s="59"/>
      <c r="X21" s="57"/>
      <c r="Y21" s="58"/>
      <c r="Z21" s="59"/>
      <c r="AA21" s="78"/>
      <c r="AB21" s="78"/>
      <c r="AC21" s="72"/>
    </row>
    <row r="22" spans="1:29" s="1" customFormat="1" x14ac:dyDescent="0.2">
      <c r="A22" s="63" t="s">
        <v>98</v>
      </c>
      <c r="B22" s="64">
        <v>7</v>
      </c>
      <c r="C22" s="65"/>
      <c r="D22" s="66"/>
      <c r="E22" s="20"/>
      <c r="F22" s="63"/>
      <c r="G22" s="63"/>
      <c r="H22" s="80"/>
      <c r="I22" s="65"/>
      <c r="J22" s="66"/>
      <c r="K22" s="20"/>
      <c r="L22" s="65"/>
      <c r="M22" s="63"/>
      <c r="N22" s="80"/>
      <c r="O22" s="65"/>
      <c r="P22" s="66"/>
      <c r="Q22" s="20"/>
      <c r="R22" s="63"/>
      <c r="S22" s="63"/>
      <c r="T22" s="80"/>
      <c r="U22" s="65"/>
      <c r="V22" s="66"/>
      <c r="W22" s="20"/>
      <c r="X22" s="65"/>
      <c r="Y22" s="66"/>
      <c r="Z22" s="20"/>
      <c r="AA22" s="80">
        <f t="shared" si="0"/>
        <v>0</v>
      </c>
      <c r="AB22" s="80">
        <f t="shared" si="1"/>
        <v>0</v>
      </c>
      <c r="AC22" s="235">
        <f t="shared" si="2"/>
        <v>0</v>
      </c>
    </row>
    <row r="23" spans="1:29" s="1" customFormat="1" x14ac:dyDescent="0.2">
      <c r="A23" s="63" t="s">
        <v>51</v>
      </c>
      <c r="B23" s="64">
        <v>7</v>
      </c>
      <c r="C23" s="65">
        <v>2</v>
      </c>
      <c r="D23" s="66"/>
      <c r="E23" s="20">
        <v>2</v>
      </c>
      <c r="F23" s="63"/>
      <c r="G23" s="63"/>
      <c r="H23" s="80"/>
      <c r="I23" s="65"/>
      <c r="J23" s="66"/>
      <c r="K23" s="20"/>
      <c r="L23" s="65"/>
      <c r="M23" s="63"/>
      <c r="N23" s="80"/>
      <c r="O23" s="65"/>
      <c r="P23" s="66"/>
      <c r="Q23" s="20"/>
      <c r="R23" s="63"/>
      <c r="S23" s="63"/>
      <c r="T23" s="80"/>
      <c r="U23" s="65"/>
      <c r="V23" s="66"/>
      <c r="W23" s="20"/>
      <c r="X23" s="65"/>
      <c r="Y23" s="66"/>
      <c r="Z23" s="20"/>
      <c r="AA23" s="80">
        <f t="shared" si="0"/>
        <v>2</v>
      </c>
      <c r="AB23" s="80">
        <f t="shared" si="1"/>
        <v>0</v>
      </c>
      <c r="AC23" s="235">
        <f t="shared" si="2"/>
        <v>2</v>
      </c>
    </row>
    <row r="24" spans="1:29" s="1" customFormat="1" ht="12.75" hidden="1" customHeight="1" x14ac:dyDescent="0.2">
      <c r="A24" s="237" t="s">
        <v>99</v>
      </c>
      <c r="B24" s="64">
        <v>7</v>
      </c>
      <c r="C24" s="65"/>
      <c r="D24" s="66"/>
      <c r="E24" s="20"/>
      <c r="F24" s="63"/>
      <c r="G24" s="63"/>
      <c r="H24" s="20"/>
      <c r="I24" s="65"/>
      <c r="J24" s="66"/>
      <c r="K24" s="20"/>
      <c r="L24" s="65"/>
      <c r="M24" s="63"/>
      <c r="N24" s="80"/>
      <c r="O24" s="65"/>
      <c r="P24" s="66"/>
      <c r="Q24" s="20"/>
      <c r="R24" s="63"/>
      <c r="S24" s="63"/>
      <c r="T24" s="80"/>
      <c r="U24" s="65"/>
      <c r="V24" s="66"/>
      <c r="W24" s="20"/>
      <c r="X24" s="65"/>
      <c r="Y24" s="66"/>
      <c r="Z24" s="20"/>
      <c r="AA24" s="84">
        <f t="shared" si="0"/>
        <v>0</v>
      </c>
      <c r="AB24" s="84">
        <f t="shared" si="1"/>
        <v>0</v>
      </c>
      <c r="AC24" s="69">
        <f t="shared" si="2"/>
        <v>0</v>
      </c>
    </row>
    <row r="25" spans="1:29" s="1" customFormat="1" ht="13.5" thickBot="1" x14ac:dyDescent="0.25">
      <c r="A25" s="63" t="s">
        <v>52</v>
      </c>
      <c r="B25" s="64">
        <v>17</v>
      </c>
      <c r="C25" s="65">
        <v>2</v>
      </c>
      <c r="D25" s="66">
        <v>1</v>
      </c>
      <c r="E25" s="20">
        <v>3</v>
      </c>
      <c r="F25" s="63"/>
      <c r="G25" s="63"/>
      <c r="H25" s="80"/>
      <c r="I25" s="65"/>
      <c r="J25" s="66"/>
      <c r="K25" s="20"/>
      <c r="L25" s="65"/>
      <c r="M25" s="63"/>
      <c r="N25" s="80"/>
      <c r="O25" s="65"/>
      <c r="P25" s="66"/>
      <c r="Q25" s="20"/>
      <c r="R25" s="63"/>
      <c r="S25" s="63"/>
      <c r="T25" s="80"/>
      <c r="U25" s="65"/>
      <c r="V25" s="66"/>
      <c r="W25" s="20"/>
      <c r="X25" s="65"/>
      <c r="Y25" s="66"/>
      <c r="Z25" s="20"/>
      <c r="AA25" s="80">
        <f t="shared" si="0"/>
        <v>2</v>
      </c>
      <c r="AB25" s="80">
        <f t="shared" si="1"/>
        <v>1</v>
      </c>
      <c r="AC25" s="235">
        <f t="shared" si="2"/>
        <v>3</v>
      </c>
    </row>
    <row r="26" spans="1:29" s="1" customFormat="1" ht="13.5" thickBot="1" x14ac:dyDescent="0.25">
      <c r="A26" s="70" t="s">
        <v>27</v>
      </c>
      <c r="B26" s="53"/>
      <c r="C26" s="18">
        <f t="shared" ref="C26:W26" si="6">SUBTOTAL(9,C22:C25)</f>
        <v>4</v>
      </c>
      <c r="D26" s="17">
        <f t="shared" si="6"/>
        <v>1</v>
      </c>
      <c r="E26" s="16">
        <f t="shared" si="6"/>
        <v>5</v>
      </c>
      <c r="F26" s="17">
        <f t="shared" si="6"/>
        <v>0</v>
      </c>
      <c r="G26" s="17">
        <f t="shared" si="6"/>
        <v>0</v>
      </c>
      <c r="H26" s="17">
        <f t="shared" si="6"/>
        <v>0</v>
      </c>
      <c r="I26" s="18">
        <f t="shared" si="6"/>
        <v>0</v>
      </c>
      <c r="J26" s="17">
        <f t="shared" si="6"/>
        <v>0</v>
      </c>
      <c r="K26" s="16">
        <f t="shared" si="6"/>
        <v>0</v>
      </c>
      <c r="L26" s="18">
        <f t="shared" si="6"/>
        <v>0</v>
      </c>
      <c r="M26" s="17">
        <f t="shared" si="6"/>
        <v>0</v>
      </c>
      <c r="N26" s="17">
        <f t="shared" si="6"/>
        <v>0</v>
      </c>
      <c r="O26" s="18">
        <f t="shared" si="6"/>
        <v>0</v>
      </c>
      <c r="P26" s="17">
        <f t="shared" si="6"/>
        <v>0</v>
      </c>
      <c r="Q26" s="16">
        <f t="shared" si="6"/>
        <v>0</v>
      </c>
      <c r="R26" s="17">
        <f t="shared" si="6"/>
        <v>0</v>
      </c>
      <c r="S26" s="17">
        <f t="shared" si="6"/>
        <v>0</v>
      </c>
      <c r="T26" s="17">
        <f t="shared" si="6"/>
        <v>0</v>
      </c>
      <c r="U26" s="18">
        <f t="shared" si="6"/>
        <v>0</v>
      </c>
      <c r="V26" s="17">
        <f t="shared" si="6"/>
        <v>0</v>
      </c>
      <c r="W26" s="16">
        <f t="shared" si="6"/>
        <v>0</v>
      </c>
      <c r="X26" s="18">
        <f>SUM(X22:X25)</f>
        <v>0</v>
      </c>
      <c r="Y26" s="17">
        <f>SUM(Y22:Y25)</f>
        <v>0</v>
      </c>
      <c r="Z26" s="16">
        <f>SUM(Z22:Z25)</f>
        <v>0</v>
      </c>
      <c r="AA26" s="81">
        <f t="shared" si="0"/>
        <v>4</v>
      </c>
      <c r="AB26" s="81">
        <f t="shared" si="1"/>
        <v>1</v>
      </c>
      <c r="AC26" s="82">
        <f t="shared" si="2"/>
        <v>5</v>
      </c>
    </row>
    <row r="27" spans="1:29" x14ac:dyDescent="0.2">
      <c r="A27" s="63"/>
      <c r="B27" s="56"/>
      <c r="C27" s="57"/>
      <c r="D27" s="58"/>
      <c r="E27" s="59"/>
      <c r="F27" s="60"/>
      <c r="G27" s="60"/>
      <c r="H27" s="60"/>
      <c r="I27" s="57"/>
      <c r="J27" s="58"/>
      <c r="K27" s="59"/>
      <c r="L27" s="57"/>
      <c r="M27" s="60"/>
      <c r="N27" s="60"/>
      <c r="O27" s="57"/>
      <c r="P27" s="58"/>
      <c r="Q27" s="59"/>
      <c r="R27" s="60"/>
      <c r="S27" s="60"/>
      <c r="T27" s="60"/>
      <c r="U27" s="57"/>
      <c r="V27" s="58"/>
      <c r="W27" s="59"/>
      <c r="X27" s="57"/>
      <c r="Y27" s="58"/>
      <c r="Z27" s="59"/>
      <c r="AA27" s="61"/>
      <c r="AB27" s="61"/>
      <c r="AC27" s="72"/>
    </row>
    <row r="28" spans="1:29" s="1" customFormat="1" ht="12.75" hidden="1" customHeight="1" x14ac:dyDescent="0.2">
      <c r="A28" s="237" t="s">
        <v>100</v>
      </c>
      <c r="B28" s="64">
        <v>7</v>
      </c>
      <c r="C28" s="65"/>
      <c r="D28" s="66"/>
      <c r="E28" s="20"/>
      <c r="F28" s="63"/>
      <c r="G28" s="63"/>
      <c r="H28" s="80"/>
      <c r="I28" s="65"/>
      <c r="J28" s="66"/>
      <c r="K28" s="20"/>
      <c r="L28" s="65"/>
      <c r="M28" s="63"/>
      <c r="N28" s="80"/>
      <c r="O28" s="65"/>
      <c r="P28" s="66"/>
      <c r="Q28" s="67"/>
      <c r="R28" s="65"/>
      <c r="S28" s="63"/>
      <c r="T28" s="80"/>
      <c r="U28" s="65"/>
      <c r="V28" s="66"/>
      <c r="W28" s="67"/>
      <c r="X28" s="65">
        <f>C28+F28+I28+L28+O28+R28+U28</f>
        <v>0</v>
      </c>
      <c r="Y28" s="66">
        <f t="shared" ref="Y28" si="7">D28+G28+J28+M28+P28+S28+V28</f>
        <v>0</v>
      </c>
      <c r="Z28" s="67">
        <f t="shared" ref="Z28" si="8">E28+H28+K28+N28+Q28+T28+W28</f>
        <v>0</v>
      </c>
      <c r="AA28" s="85">
        <f t="shared" si="0"/>
        <v>0</v>
      </c>
      <c r="AB28" s="84">
        <f t="shared" si="1"/>
        <v>0</v>
      </c>
      <c r="AC28" s="69">
        <f t="shared" si="2"/>
        <v>0</v>
      </c>
    </row>
    <row r="29" spans="1:29" s="1" customFormat="1" x14ac:dyDescent="0.2">
      <c r="A29" s="63" t="s">
        <v>54</v>
      </c>
      <c r="B29" s="64">
        <v>7</v>
      </c>
      <c r="C29" s="65">
        <v>1</v>
      </c>
      <c r="D29" s="66"/>
      <c r="E29" s="20">
        <v>1</v>
      </c>
      <c r="F29" s="63"/>
      <c r="G29" s="63"/>
      <c r="H29" s="80"/>
      <c r="I29" s="65"/>
      <c r="J29" s="66"/>
      <c r="K29" s="80"/>
      <c r="L29" s="65"/>
      <c r="M29" s="63"/>
      <c r="N29" s="80"/>
      <c r="O29" s="65"/>
      <c r="P29" s="66"/>
      <c r="Q29" s="80"/>
      <c r="R29" s="65"/>
      <c r="S29" s="63"/>
      <c r="T29" s="80"/>
      <c r="U29" s="65"/>
      <c r="V29" s="66"/>
      <c r="W29" s="80"/>
      <c r="X29" s="65"/>
      <c r="Y29" s="66"/>
      <c r="Z29" s="80"/>
      <c r="AA29" s="240">
        <f t="shared" si="0"/>
        <v>1</v>
      </c>
      <c r="AB29" s="80">
        <f t="shared" si="1"/>
        <v>0</v>
      </c>
      <c r="AC29" s="235">
        <f t="shared" si="2"/>
        <v>1</v>
      </c>
    </row>
    <row r="30" spans="1:29" s="1" customFormat="1" x14ac:dyDescent="0.2">
      <c r="A30" s="63" t="s">
        <v>55</v>
      </c>
      <c r="B30" s="64">
        <v>7</v>
      </c>
      <c r="C30" s="65">
        <v>1</v>
      </c>
      <c r="D30" s="66"/>
      <c r="E30" s="20">
        <v>1</v>
      </c>
      <c r="F30" s="63"/>
      <c r="G30" s="63"/>
      <c r="H30" s="80"/>
      <c r="I30" s="65"/>
      <c r="J30" s="66"/>
      <c r="K30" s="80"/>
      <c r="L30" s="65"/>
      <c r="M30" s="63"/>
      <c r="N30" s="80"/>
      <c r="O30" s="65"/>
      <c r="P30" s="66"/>
      <c r="Q30" s="80"/>
      <c r="R30" s="65"/>
      <c r="S30" s="63"/>
      <c r="T30" s="80"/>
      <c r="U30" s="65"/>
      <c r="V30" s="66"/>
      <c r="W30" s="80"/>
      <c r="X30" s="65"/>
      <c r="Y30" s="66"/>
      <c r="Z30" s="80"/>
      <c r="AA30" s="240">
        <f t="shared" si="0"/>
        <v>1</v>
      </c>
      <c r="AB30" s="80">
        <f t="shared" si="1"/>
        <v>0</v>
      </c>
      <c r="AC30" s="235">
        <f t="shared" si="2"/>
        <v>1</v>
      </c>
    </row>
    <row r="31" spans="1:29" s="1" customFormat="1" x14ac:dyDescent="0.2">
      <c r="A31" s="86" t="s">
        <v>101</v>
      </c>
      <c r="B31" s="64">
        <v>7</v>
      </c>
      <c r="C31" s="65"/>
      <c r="D31" s="66">
        <v>1</v>
      </c>
      <c r="E31" s="20">
        <v>1</v>
      </c>
      <c r="F31" s="63"/>
      <c r="G31" s="63"/>
      <c r="H31" s="80"/>
      <c r="I31" s="65"/>
      <c r="J31" s="66"/>
      <c r="K31" s="80"/>
      <c r="L31" s="65"/>
      <c r="M31" s="63"/>
      <c r="N31" s="80"/>
      <c r="O31" s="65"/>
      <c r="P31" s="66"/>
      <c r="Q31" s="80"/>
      <c r="R31" s="65"/>
      <c r="S31" s="63"/>
      <c r="T31" s="80"/>
      <c r="U31" s="65"/>
      <c r="V31" s="66"/>
      <c r="W31" s="80"/>
      <c r="X31" s="65"/>
      <c r="Y31" s="66"/>
      <c r="Z31" s="80"/>
      <c r="AA31" s="240">
        <f t="shared" si="0"/>
        <v>0</v>
      </c>
      <c r="AB31" s="80">
        <f t="shared" si="1"/>
        <v>1</v>
      </c>
      <c r="AC31" s="235">
        <f t="shared" si="2"/>
        <v>1</v>
      </c>
    </row>
    <row r="32" spans="1:29" s="1" customFormat="1" x14ac:dyDescent="0.2">
      <c r="A32" s="86" t="s">
        <v>120</v>
      </c>
      <c r="B32" s="64">
        <v>7</v>
      </c>
      <c r="C32" s="65"/>
      <c r="D32" s="66">
        <v>1</v>
      </c>
      <c r="E32" s="20">
        <v>1</v>
      </c>
      <c r="F32" s="63"/>
      <c r="G32" s="63"/>
      <c r="H32" s="80"/>
      <c r="I32" s="65"/>
      <c r="J32" s="66"/>
      <c r="K32" s="80"/>
      <c r="L32" s="65"/>
      <c r="M32" s="63"/>
      <c r="N32" s="80"/>
      <c r="O32" s="65"/>
      <c r="P32" s="66"/>
      <c r="Q32" s="80"/>
      <c r="R32" s="65"/>
      <c r="S32" s="63"/>
      <c r="T32" s="80"/>
      <c r="U32" s="65"/>
      <c r="V32" s="66"/>
      <c r="W32" s="80"/>
      <c r="X32" s="65"/>
      <c r="Y32" s="66"/>
      <c r="Z32" s="80"/>
      <c r="AA32" s="240">
        <f t="shared" ref="AA32" si="9">F32+I32+L32+O32+R32+U32+X32+C32</f>
        <v>0</v>
      </c>
      <c r="AB32" s="80">
        <f t="shared" ref="AB32" si="10">G32+J32+M32+P32+S32+V32+Y32+D32</f>
        <v>1</v>
      </c>
      <c r="AC32" s="235">
        <f t="shared" ref="AC32" si="11">H32+K32+N32+Q32+T32+W32+Z32+E32</f>
        <v>1</v>
      </c>
    </row>
    <row r="33" spans="1:29" s="1" customFormat="1" x14ac:dyDescent="0.2">
      <c r="A33" s="86" t="s">
        <v>53</v>
      </c>
      <c r="B33" s="64">
        <v>17</v>
      </c>
      <c r="C33" s="65">
        <v>1</v>
      </c>
      <c r="D33" s="66"/>
      <c r="E33" s="20">
        <v>1</v>
      </c>
      <c r="F33" s="63"/>
      <c r="G33" s="63"/>
      <c r="H33" s="80"/>
      <c r="I33" s="65"/>
      <c r="J33" s="66"/>
      <c r="K33" s="80"/>
      <c r="L33" s="65"/>
      <c r="M33" s="63"/>
      <c r="N33" s="80"/>
      <c r="O33" s="65"/>
      <c r="P33" s="66"/>
      <c r="Q33" s="80"/>
      <c r="R33" s="65"/>
      <c r="S33" s="63"/>
      <c r="T33" s="80"/>
      <c r="U33" s="65"/>
      <c r="V33" s="66"/>
      <c r="W33" s="80"/>
      <c r="X33" s="65"/>
      <c r="Y33" s="66"/>
      <c r="Z33" s="80"/>
      <c r="AA33" s="240">
        <f t="shared" si="0"/>
        <v>1</v>
      </c>
      <c r="AB33" s="80">
        <f t="shared" si="1"/>
        <v>0</v>
      </c>
      <c r="AC33" s="235">
        <f t="shared" si="2"/>
        <v>1</v>
      </c>
    </row>
    <row r="34" spans="1:29" s="1" customFormat="1" ht="13.5" thickBot="1" x14ac:dyDescent="0.25">
      <c r="A34" s="63" t="s">
        <v>53</v>
      </c>
      <c r="B34" s="64">
        <v>7</v>
      </c>
      <c r="C34" s="65">
        <v>1</v>
      </c>
      <c r="D34" s="66">
        <v>1</v>
      </c>
      <c r="E34" s="20">
        <v>2</v>
      </c>
      <c r="F34" s="63"/>
      <c r="G34" s="63"/>
      <c r="H34" s="67"/>
      <c r="I34" s="65"/>
      <c r="J34" s="66"/>
      <c r="K34" s="20"/>
      <c r="L34" s="65"/>
      <c r="M34" s="63"/>
      <c r="N34" s="80"/>
      <c r="O34" s="65"/>
      <c r="P34" s="66"/>
      <c r="Q34" s="67"/>
      <c r="R34" s="65"/>
      <c r="S34" s="63"/>
      <c r="T34" s="80"/>
      <c r="U34" s="65"/>
      <c r="V34" s="66"/>
      <c r="W34" s="67"/>
      <c r="X34" s="65">
        <v>1</v>
      </c>
      <c r="Y34" s="66"/>
      <c r="Z34" s="67">
        <v>1</v>
      </c>
      <c r="AA34" s="238">
        <f t="shared" si="0"/>
        <v>2</v>
      </c>
      <c r="AB34" s="173">
        <f t="shared" si="1"/>
        <v>1</v>
      </c>
      <c r="AC34" s="239">
        <f t="shared" si="2"/>
        <v>3</v>
      </c>
    </row>
    <row r="35" spans="1:29" s="1" customFormat="1" ht="13.5" thickBot="1" x14ac:dyDescent="0.25">
      <c r="A35" s="70" t="s">
        <v>26</v>
      </c>
      <c r="B35" s="88"/>
      <c r="C35" s="17">
        <f>SUM(C28:C34)</f>
        <v>4</v>
      </c>
      <c r="D35" s="17">
        <f t="shared" ref="D35:Z35" si="12">SUM(D28:D34)</f>
        <v>3</v>
      </c>
      <c r="E35" s="16">
        <f t="shared" si="12"/>
        <v>7</v>
      </c>
      <c r="F35" s="17">
        <f t="shared" si="12"/>
        <v>0</v>
      </c>
      <c r="G35" s="17">
        <f t="shared" si="12"/>
        <v>0</v>
      </c>
      <c r="H35" s="16">
        <f t="shared" si="12"/>
        <v>0</v>
      </c>
      <c r="I35" s="17">
        <f t="shared" si="12"/>
        <v>0</v>
      </c>
      <c r="J35" s="17">
        <f t="shared" si="12"/>
        <v>0</v>
      </c>
      <c r="K35" s="16">
        <f t="shared" si="12"/>
        <v>0</v>
      </c>
      <c r="L35" s="17">
        <f t="shared" si="12"/>
        <v>0</v>
      </c>
      <c r="M35" s="17">
        <f t="shared" si="12"/>
        <v>0</v>
      </c>
      <c r="N35" s="16">
        <f t="shared" si="12"/>
        <v>0</v>
      </c>
      <c r="O35" s="17">
        <f t="shared" si="12"/>
        <v>0</v>
      </c>
      <c r="P35" s="17">
        <f t="shared" si="12"/>
        <v>0</v>
      </c>
      <c r="Q35" s="16">
        <f t="shared" si="12"/>
        <v>0</v>
      </c>
      <c r="R35" s="17">
        <f t="shared" si="12"/>
        <v>0</v>
      </c>
      <c r="S35" s="17">
        <f t="shared" si="12"/>
        <v>0</v>
      </c>
      <c r="T35" s="16">
        <f t="shared" si="12"/>
        <v>0</v>
      </c>
      <c r="U35" s="17">
        <f t="shared" si="12"/>
        <v>0</v>
      </c>
      <c r="V35" s="17">
        <f t="shared" si="12"/>
        <v>0</v>
      </c>
      <c r="W35" s="16">
        <f t="shared" si="12"/>
        <v>0</v>
      </c>
      <c r="X35" s="17">
        <f t="shared" si="12"/>
        <v>1</v>
      </c>
      <c r="Y35" s="17">
        <f t="shared" si="12"/>
        <v>0</v>
      </c>
      <c r="Z35" s="16">
        <f t="shared" si="12"/>
        <v>1</v>
      </c>
      <c r="AA35" s="81">
        <f t="shared" si="0"/>
        <v>5</v>
      </c>
      <c r="AB35" s="81">
        <f t="shared" si="1"/>
        <v>3</v>
      </c>
      <c r="AC35" s="82">
        <f t="shared" si="2"/>
        <v>8</v>
      </c>
    </row>
    <row r="36" spans="1:29" ht="14.25" customHeight="1" x14ac:dyDescent="0.2">
      <c r="A36" s="74"/>
      <c r="B36" s="77"/>
      <c r="C36" s="57"/>
      <c r="D36" s="58"/>
      <c r="E36" s="59"/>
      <c r="F36" s="58"/>
      <c r="G36" s="58"/>
      <c r="H36" s="58"/>
      <c r="I36" s="57"/>
      <c r="J36" s="58"/>
      <c r="K36" s="59"/>
      <c r="L36" s="58"/>
      <c r="M36" s="58"/>
      <c r="N36" s="58"/>
      <c r="O36" s="57"/>
      <c r="P36" s="58"/>
      <c r="Q36" s="59"/>
      <c r="R36" s="58"/>
      <c r="S36" s="58"/>
      <c r="T36" s="58"/>
      <c r="U36" s="57"/>
      <c r="V36" s="58"/>
      <c r="W36" s="59"/>
      <c r="X36" s="57"/>
      <c r="Y36" s="58"/>
      <c r="Z36" s="59"/>
      <c r="AA36" s="78"/>
      <c r="AB36" s="78"/>
      <c r="AC36" s="72"/>
    </row>
    <row r="37" spans="1:29" s="1" customFormat="1" ht="12.75" customHeight="1" x14ac:dyDescent="0.2">
      <c r="A37" s="66" t="s">
        <v>56</v>
      </c>
      <c r="B37" s="64">
        <v>7</v>
      </c>
      <c r="C37" s="65">
        <v>1</v>
      </c>
      <c r="D37" s="66">
        <v>1</v>
      </c>
      <c r="E37" s="20">
        <v>2</v>
      </c>
      <c r="F37" s="63"/>
      <c r="G37" s="63"/>
      <c r="H37" s="80"/>
      <c r="I37" s="65"/>
      <c r="J37" s="66"/>
      <c r="K37" s="20"/>
      <c r="L37" s="65"/>
      <c r="M37" s="63"/>
      <c r="N37" s="80"/>
      <c r="O37" s="65"/>
      <c r="P37" s="66"/>
      <c r="Q37" s="20"/>
      <c r="R37" s="63"/>
      <c r="S37" s="63"/>
      <c r="T37" s="80"/>
      <c r="U37" s="65"/>
      <c r="V37" s="66"/>
      <c r="W37" s="20"/>
      <c r="X37" s="65"/>
      <c r="Y37" s="66"/>
      <c r="Z37" s="20"/>
      <c r="AA37" s="84">
        <f t="shared" si="0"/>
        <v>1</v>
      </c>
      <c r="AB37" s="84">
        <f t="shared" si="1"/>
        <v>1</v>
      </c>
      <c r="AC37" s="89">
        <f t="shared" si="2"/>
        <v>2</v>
      </c>
    </row>
    <row r="38" spans="1:29" s="1" customFormat="1" ht="13.5" thickBot="1" x14ac:dyDescent="0.25">
      <c r="A38" s="66" t="s">
        <v>57</v>
      </c>
      <c r="B38" s="64">
        <v>17</v>
      </c>
      <c r="C38" s="65"/>
      <c r="D38" s="66"/>
      <c r="E38" s="20"/>
      <c r="F38" s="63"/>
      <c r="G38" s="63"/>
      <c r="H38" s="80"/>
      <c r="I38" s="65"/>
      <c r="J38" s="66"/>
      <c r="K38" s="20"/>
      <c r="L38" s="65"/>
      <c r="M38" s="63">
        <v>1</v>
      </c>
      <c r="N38" s="80">
        <v>1</v>
      </c>
      <c r="O38" s="65"/>
      <c r="P38" s="66"/>
      <c r="Q38" s="20"/>
      <c r="R38" s="63"/>
      <c r="S38" s="63"/>
      <c r="T38" s="80"/>
      <c r="U38" s="65"/>
      <c r="V38" s="66"/>
      <c r="W38" s="20"/>
      <c r="X38" s="65"/>
      <c r="Y38" s="66"/>
      <c r="Z38" s="20"/>
      <c r="AA38" s="173">
        <f t="shared" si="0"/>
        <v>0</v>
      </c>
      <c r="AB38" s="173">
        <f t="shared" si="1"/>
        <v>1</v>
      </c>
      <c r="AC38" s="172">
        <f t="shared" si="2"/>
        <v>1</v>
      </c>
    </row>
    <row r="39" spans="1:29" s="1" customFormat="1" ht="13.5" thickBot="1" x14ac:dyDescent="0.25">
      <c r="A39" s="70" t="s">
        <v>25</v>
      </c>
      <c r="B39" s="53"/>
      <c r="C39" s="18">
        <f>SUBTOTAL(9,C37:C38)</f>
        <v>1</v>
      </c>
      <c r="D39" s="17">
        <f t="shared" ref="D39:V39" si="13">SUBTOTAL(9,D37:D38)</f>
        <v>1</v>
      </c>
      <c r="E39" s="16">
        <f t="shared" si="13"/>
        <v>2</v>
      </c>
      <c r="F39" s="17">
        <f t="shared" si="13"/>
        <v>0</v>
      </c>
      <c r="G39" s="17">
        <f t="shared" si="13"/>
        <v>0</v>
      </c>
      <c r="H39" s="17">
        <f t="shared" si="13"/>
        <v>0</v>
      </c>
      <c r="I39" s="18">
        <f t="shared" si="13"/>
        <v>0</v>
      </c>
      <c r="J39" s="17">
        <f t="shared" si="13"/>
        <v>0</v>
      </c>
      <c r="K39" s="16">
        <f t="shared" si="13"/>
        <v>0</v>
      </c>
      <c r="L39" s="18">
        <f t="shared" si="13"/>
        <v>0</v>
      </c>
      <c r="M39" s="17">
        <f t="shared" si="13"/>
        <v>1</v>
      </c>
      <c r="N39" s="17">
        <f t="shared" si="13"/>
        <v>1</v>
      </c>
      <c r="O39" s="18">
        <f t="shared" si="13"/>
        <v>0</v>
      </c>
      <c r="P39" s="17">
        <f t="shared" si="13"/>
        <v>0</v>
      </c>
      <c r="Q39" s="16">
        <f t="shared" si="13"/>
        <v>0</v>
      </c>
      <c r="R39" s="17">
        <f>SUBTOTAL(9,R37:R38)</f>
        <v>0</v>
      </c>
      <c r="S39" s="17">
        <f t="shared" si="13"/>
        <v>0</v>
      </c>
      <c r="T39" s="17">
        <f t="shared" si="13"/>
        <v>0</v>
      </c>
      <c r="U39" s="18">
        <f t="shared" si="13"/>
        <v>0</v>
      </c>
      <c r="V39" s="17">
        <f t="shared" si="13"/>
        <v>0</v>
      </c>
      <c r="W39" s="16">
        <f>SUBTOTAL(9,W37:W38)</f>
        <v>0</v>
      </c>
      <c r="X39" s="18">
        <f>SUM(X37:X38)</f>
        <v>0</v>
      </c>
      <c r="Y39" s="17">
        <f t="shared" ref="Y39:Z39" si="14">SUM(Y37:Y38)</f>
        <v>0</v>
      </c>
      <c r="Z39" s="16">
        <f t="shared" si="14"/>
        <v>0</v>
      </c>
      <c r="AA39" s="81">
        <f t="shared" si="0"/>
        <v>1</v>
      </c>
      <c r="AB39" s="81">
        <f t="shared" si="1"/>
        <v>2</v>
      </c>
      <c r="AC39" s="82">
        <f t="shared" si="2"/>
        <v>3</v>
      </c>
    </row>
    <row r="40" spans="1:29" x14ac:dyDescent="0.2">
      <c r="A40" s="63"/>
      <c r="B40" s="56"/>
      <c r="C40" s="57"/>
      <c r="D40" s="58"/>
      <c r="E40" s="59"/>
      <c r="F40" s="60"/>
      <c r="G40" s="60"/>
      <c r="H40" s="60"/>
      <c r="I40" s="57"/>
      <c r="J40" s="58"/>
      <c r="K40" s="59"/>
      <c r="L40" s="57"/>
      <c r="M40" s="60"/>
      <c r="N40" s="60"/>
      <c r="O40" s="57"/>
      <c r="P40" s="58"/>
      <c r="Q40" s="59"/>
      <c r="R40" s="60"/>
      <c r="S40" s="60"/>
      <c r="T40" s="60"/>
      <c r="U40" s="57"/>
      <c r="V40" s="58"/>
      <c r="W40" s="59"/>
      <c r="X40" s="57"/>
      <c r="Y40" s="58"/>
      <c r="Z40" s="59"/>
      <c r="AA40" s="61"/>
      <c r="AB40" s="61"/>
      <c r="AC40" s="72"/>
    </row>
    <row r="41" spans="1:29" s="1" customFormat="1" x14ac:dyDescent="0.2">
      <c r="A41" s="55" t="s">
        <v>58</v>
      </c>
      <c r="B41" s="56">
        <v>7</v>
      </c>
      <c r="C41" s="73">
        <v>8</v>
      </c>
      <c r="D41" s="74">
        <v>6</v>
      </c>
      <c r="E41" s="49">
        <v>14</v>
      </c>
      <c r="F41" s="73">
        <v>4</v>
      </c>
      <c r="G41" s="74"/>
      <c r="H41" s="49">
        <v>4</v>
      </c>
      <c r="I41" s="73">
        <v>1</v>
      </c>
      <c r="J41" s="74"/>
      <c r="K41" s="49">
        <v>1</v>
      </c>
      <c r="L41" s="73"/>
      <c r="M41" s="74"/>
      <c r="N41" s="49"/>
      <c r="O41" s="73"/>
      <c r="P41" s="74"/>
      <c r="Q41" s="49"/>
      <c r="R41" s="55"/>
      <c r="S41" s="55"/>
      <c r="T41" s="75"/>
      <c r="U41" s="73"/>
      <c r="V41" s="74"/>
      <c r="W41" s="49"/>
      <c r="X41" s="73"/>
      <c r="Y41" s="74">
        <v>1</v>
      </c>
      <c r="Z41" s="49">
        <v>1</v>
      </c>
      <c r="AA41" s="75">
        <f t="shared" si="0"/>
        <v>13</v>
      </c>
      <c r="AB41" s="75">
        <f t="shared" si="1"/>
        <v>7</v>
      </c>
      <c r="AC41" s="49">
        <f t="shared" si="2"/>
        <v>20</v>
      </c>
    </row>
    <row r="42" spans="1:29" s="12" customFormat="1" x14ac:dyDescent="0.2">
      <c r="A42" s="55"/>
      <c r="B42" s="56"/>
      <c r="C42" s="73"/>
      <c r="D42" s="74"/>
      <c r="E42" s="129"/>
      <c r="F42" s="74"/>
      <c r="G42" s="74"/>
      <c r="H42" s="74"/>
      <c r="I42" s="73"/>
      <c r="J42" s="74"/>
      <c r="K42" s="129"/>
      <c r="L42" s="73"/>
      <c r="M42" s="74"/>
      <c r="N42" s="74"/>
      <c r="O42" s="73"/>
      <c r="P42" s="74"/>
      <c r="Q42" s="129"/>
      <c r="R42" s="55"/>
      <c r="S42" s="55"/>
      <c r="T42" s="55"/>
      <c r="U42" s="73"/>
      <c r="V42" s="74"/>
      <c r="W42" s="129"/>
      <c r="X42" s="73"/>
      <c r="Y42" s="74"/>
      <c r="Z42" s="129"/>
      <c r="AA42" s="55"/>
      <c r="AB42" s="55"/>
      <c r="AC42" s="129"/>
    </row>
    <row r="43" spans="1:29" s="14" customFormat="1" x14ac:dyDescent="0.2">
      <c r="A43" s="14" t="s">
        <v>121</v>
      </c>
      <c r="B43" s="56">
        <v>8</v>
      </c>
      <c r="C43" s="73"/>
      <c r="D43" s="74">
        <v>1</v>
      </c>
      <c r="E43" s="49">
        <v>1</v>
      </c>
      <c r="F43" s="74"/>
      <c r="G43" s="74"/>
      <c r="H43" s="97"/>
      <c r="I43" s="73"/>
      <c r="J43" s="74"/>
      <c r="K43" s="49"/>
      <c r="L43" s="73"/>
      <c r="M43" s="74"/>
      <c r="N43" s="97"/>
      <c r="O43" s="73"/>
      <c r="P43" s="74"/>
      <c r="Q43" s="49"/>
      <c r="R43" s="55"/>
      <c r="S43" s="55"/>
      <c r="T43" s="75"/>
      <c r="U43" s="73"/>
      <c r="V43" s="74"/>
      <c r="W43" s="49"/>
      <c r="X43" s="73"/>
      <c r="Y43" s="74"/>
      <c r="Z43" s="49"/>
      <c r="AA43" s="75">
        <f>F43+I43+L43+O43+R43+U43+X43+C43</f>
        <v>0</v>
      </c>
      <c r="AB43" s="75">
        <f t="shared" ref="AB43" si="15">G43+J43+M43+P43+S43+V43+Y43+D43</f>
        <v>1</v>
      </c>
      <c r="AC43" s="49">
        <f t="shared" ref="AC43" si="16">H43+K43+N43+Q43+T43+W43+Z43+E43</f>
        <v>1</v>
      </c>
    </row>
    <row r="44" spans="1:29" x14ac:dyDescent="0.2">
      <c r="A44" s="63"/>
      <c r="B44" s="56"/>
      <c r="C44" s="57"/>
      <c r="D44" s="58"/>
      <c r="E44" s="59"/>
      <c r="F44" s="60"/>
      <c r="G44" s="60"/>
      <c r="H44" s="60"/>
      <c r="I44" s="57"/>
      <c r="J44" s="58"/>
      <c r="K44" s="59"/>
      <c r="L44" s="57"/>
      <c r="M44" s="60"/>
      <c r="N44" s="60"/>
      <c r="O44" s="57"/>
      <c r="P44" s="58"/>
      <c r="Q44" s="59"/>
      <c r="R44" s="60"/>
      <c r="S44" s="60"/>
      <c r="T44" s="60"/>
      <c r="U44" s="57"/>
      <c r="V44" s="58"/>
      <c r="W44" s="59"/>
      <c r="X44" s="57"/>
      <c r="Y44" s="58"/>
      <c r="Z44" s="59"/>
      <c r="AA44" s="61"/>
      <c r="AB44" s="61"/>
      <c r="AC44" s="72"/>
    </row>
    <row r="45" spans="1:29" s="222" customFormat="1" x14ac:dyDescent="0.2">
      <c r="A45" s="45" t="s">
        <v>102</v>
      </c>
      <c r="B45" s="46">
        <v>17</v>
      </c>
      <c r="C45" s="47">
        <v>1</v>
      </c>
      <c r="D45" s="48"/>
      <c r="E45" s="172">
        <v>1</v>
      </c>
      <c r="F45" s="47"/>
      <c r="G45" s="48"/>
      <c r="H45" s="172"/>
      <c r="I45" s="47"/>
      <c r="J45" s="48"/>
      <c r="K45" s="172"/>
      <c r="L45" s="47"/>
      <c r="M45" s="48"/>
      <c r="N45" s="172"/>
      <c r="O45" s="47"/>
      <c r="P45" s="48"/>
      <c r="Q45" s="172"/>
      <c r="R45" s="45"/>
      <c r="S45" s="45"/>
      <c r="T45" s="172"/>
      <c r="U45" s="47"/>
      <c r="V45" s="48"/>
      <c r="W45" s="172"/>
      <c r="X45" s="47"/>
      <c r="Y45" s="48">
        <v>1</v>
      </c>
      <c r="Z45" s="172">
        <v>1</v>
      </c>
      <c r="AA45" s="173">
        <f t="shared" si="0"/>
        <v>1</v>
      </c>
      <c r="AB45" s="173">
        <f t="shared" si="1"/>
        <v>1</v>
      </c>
      <c r="AC45" s="172">
        <f t="shared" si="2"/>
        <v>2</v>
      </c>
    </row>
    <row r="46" spans="1:29" s="222" customFormat="1" ht="13.5" thickBot="1" x14ac:dyDescent="0.25">
      <c r="A46" s="45" t="s">
        <v>102</v>
      </c>
      <c r="B46" s="46">
        <v>7</v>
      </c>
      <c r="C46" s="47">
        <v>8</v>
      </c>
      <c r="D46" s="48">
        <v>2</v>
      </c>
      <c r="E46" s="172">
        <v>10</v>
      </c>
      <c r="F46" s="47"/>
      <c r="G46" s="48"/>
      <c r="H46" s="172"/>
      <c r="I46" s="47"/>
      <c r="J46" s="48"/>
      <c r="K46" s="172"/>
      <c r="L46" s="47"/>
      <c r="M46" s="48"/>
      <c r="N46" s="172"/>
      <c r="O46" s="47"/>
      <c r="P46" s="48"/>
      <c r="Q46" s="172"/>
      <c r="R46" s="45"/>
      <c r="S46" s="45"/>
      <c r="T46" s="172"/>
      <c r="U46" s="47"/>
      <c r="V46" s="48"/>
      <c r="W46" s="172"/>
      <c r="X46" s="47"/>
      <c r="Y46" s="48"/>
      <c r="Z46" s="172"/>
      <c r="AA46" s="173">
        <f t="shared" si="0"/>
        <v>8</v>
      </c>
      <c r="AB46" s="173">
        <f t="shared" si="1"/>
        <v>2</v>
      </c>
      <c r="AC46" s="172">
        <f t="shared" si="2"/>
        <v>10</v>
      </c>
    </row>
    <row r="47" spans="1:29" s="1" customFormat="1" ht="13.5" thickBot="1" x14ac:dyDescent="0.25">
      <c r="A47" s="70" t="s">
        <v>103</v>
      </c>
      <c r="B47" s="53"/>
      <c r="C47" s="18">
        <f>SUBTOTAL(9,C45:C46)</f>
        <v>9</v>
      </c>
      <c r="D47" s="17">
        <f t="shared" ref="D47:W47" si="17">SUBTOTAL(9,D45:D46)</f>
        <v>2</v>
      </c>
      <c r="E47" s="16">
        <f t="shared" si="17"/>
        <v>11</v>
      </c>
      <c r="F47" s="17">
        <f t="shared" si="17"/>
        <v>0</v>
      </c>
      <c r="G47" s="17">
        <f t="shared" si="17"/>
        <v>0</v>
      </c>
      <c r="H47" s="17">
        <f t="shared" si="17"/>
        <v>0</v>
      </c>
      <c r="I47" s="18">
        <f t="shared" si="17"/>
        <v>0</v>
      </c>
      <c r="J47" s="17">
        <f t="shared" si="17"/>
        <v>0</v>
      </c>
      <c r="K47" s="16">
        <f t="shared" si="17"/>
        <v>0</v>
      </c>
      <c r="L47" s="18">
        <f t="shared" si="17"/>
        <v>0</v>
      </c>
      <c r="M47" s="17">
        <f t="shared" si="17"/>
        <v>0</v>
      </c>
      <c r="N47" s="17">
        <f t="shared" si="17"/>
        <v>0</v>
      </c>
      <c r="O47" s="18">
        <f t="shared" si="17"/>
        <v>0</v>
      </c>
      <c r="P47" s="17">
        <f t="shared" si="17"/>
        <v>0</v>
      </c>
      <c r="Q47" s="16">
        <f t="shared" si="17"/>
        <v>0</v>
      </c>
      <c r="R47" s="17">
        <f>SUBTOTAL(9,R45:R46)</f>
        <v>0</v>
      </c>
      <c r="S47" s="17">
        <f t="shared" si="17"/>
        <v>0</v>
      </c>
      <c r="T47" s="17">
        <f t="shared" si="17"/>
        <v>0</v>
      </c>
      <c r="U47" s="18">
        <f t="shared" si="17"/>
        <v>0</v>
      </c>
      <c r="V47" s="17">
        <f t="shared" si="17"/>
        <v>0</v>
      </c>
      <c r="W47" s="16">
        <f t="shared" si="17"/>
        <v>0</v>
      </c>
      <c r="X47" s="18">
        <f>SUM(X45:X46)</f>
        <v>0</v>
      </c>
      <c r="Y47" s="17">
        <f t="shared" ref="Y47:Z47" si="18">SUM(Y45:Y46)</f>
        <v>1</v>
      </c>
      <c r="Z47" s="16">
        <f t="shared" si="18"/>
        <v>1</v>
      </c>
      <c r="AA47" s="81">
        <f t="shared" si="0"/>
        <v>9</v>
      </c>
      <c r="AB47" s="81">
        <f t="shared" si="1"/>
        <v>3</v>
      </c>
      <c r="AC47" s="82">
        <f t="shared" si="2"/>
        <v>12</v>
      </c>
    </row>
    <row r="48" spans="1:29" ht="13.5" thickBot="1" x14ac:dyDescent="0.25">
      <c r="A48" s="55"/>
      <c r="B48" s="56"/>
      <c r="C48" s="73"/>
      <c r="D48" s="74"/>
      <c r="E48" s="74"/>
      <c r="F48" s="55"/>
      <c r="G48" s="55"/>
      <c r="H48" s="55"/>
      <c r="I48" s="74"/>
      <c r="J48" s="74"/>
      <c r="K48" s="74"/>
      <c r="L48" s="74"/>
      <c r="M48" s="55"/>
      <c r="N48" s="55"/>
      <c r="O48" s="74"/>
      <c r="P48" s="74"/>
      <c r="Q48" s="74"/>
      <c r="R48" s="55"/>
      <c r="S48" s="55"/>
      <c r="T48" s="55"/>
      <c r="U48" s="74"/>
      <c r="V48" s="74"/>
      <c r="W48" s="74"/>
      <c r="X48" s="74"/>
      <c r="Y48" s="74"/>
      <c r="Z48" s="74"/>
      <c r="AA48" s="61"/>
      <c r="AB48" s="61"/>
      <c r="AC48" s="72"/>
    </row>
    <row r="49" spans="1:29" ht="13.5" thickBot="1" x14ac:dyDescent="0.25">
      <c r="A49" s="90" t="s">
        <v>24</v>
      </c>
      <c r="B49" s="91"/>
      <c r="C49" s="92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95"/>
    </row>
    <row r="50" spans="1:29" s="1" customFormat="1" x14ac:dyDescent="0.2">
      <c r="A50" s="55" t="s">
        <v>2</v>
      </c>
      <c r="B50" s="56">
        <v>7</v>
      </c>
      <c r="C50" s="96">
        <f>C6+C10+C14+C15+C16+C18+C20+C22+C23+C24+C28+C29+C30+C31+C34+C37+C41+C46+C32</f>
        <v>41</v>
      </c>
      <c r="D50" s="97">
        <f t="shared" ref="D50:Z50" si="19">D6+D10+D14+D15+D16+D18+D20+D22+D23+D24+D28+D29+D30+D31+D34+D37+D41+D46+D32</f>
        <v>29</v>
      </c>
      <c r="E50" s="49">
        <f t="shared" si="19"/>
        <v>70</v>
      </c>
      <c r="F50" s="96">
        <f t="shared" si="19"/>
        <v>8</v>
      </c>
      <c r="G50" s="97">
        <f t="shared" si="19"/>
        <v>0</v>
      </c>
      <c r="H50" s="49">
        <f t="shared" si="19"/>
        <v>8</v>
      </c>
      <c r="I50" s="96">
        <f t="shared" si="19"/>
        <v>1</v>
      </c>
      <c r="J50" s="97">
        <f t="shared" si="19"/>
        <v>0</v>
      </c>
      <c r="K50" s="49">
        <f t="shared" si="19"/>
        <v>1</v>
      </c>
      <c r="L50" s="96">
        <f t="shared" si="19"/>
        <v>0</v>
      </c>
      <c r="M50" s="97">
        <f t="shared" si="19"/>
        <v>0</v>
      </c>
      <c r="N50" s="49">
        <f t="shared" si="19"/>
        <v>0</v>
      </c>
      <c r="O50" s="96">
        <f t="shared" si="19"/>
        <v>0</v>
      </c>
      <c r="P50" s="97">
        <f t="shared" si="19"/>
        <v>0</v>
      </c>
      <c r="Q50" s="49">
        <f t="shared" si="19"/>
        <v>0</v>
      </c>
      <c r="R50" s="96">
        <f t="shared" si="19"/>
        <v>0</v>
      </c>
      <c r="S50" s="97">
        <f t="shared" si="19"/>
        <v>0</v>
      </c>
      <c r="T50" s="49">
        <f t="shared" si="19"/>
        <v>0</v>
      </c>
      <c r="U50" s="96">
        <f t="shared" si="19"/>
        <v>1</v>
      </c>
      <c r="V50" s="97">
        <f t="shared" si="19"/>
        <v>2</v>
      </c>
      <c r="W50" s="49">
        <f t="shared" si="19"/>
        <v>3</v>
      </c>
      <c r="X50" s="96">
        <f t="shared" si="19"/>
        <v>3</v>
      </c>
      <c r="Y50" s="97">
        <f t="shared" si="19"/>
        <v>1</v>
      </c>
      <c r="Z50" s="49">
        <f t="shared" si="19"/>
        <v>4</v>
      </c>
      <c r="AA50" s="98">
        <f>F50+I50+L50+O50+R50+U50+X50+C50</f>
        <v>54</v>
      </c>
      <c r="AB50" s="97">
        <f t="shared" ref="AB50:AB52" si="20">G50+J50+M50+P50+S50+V50+Y50+D50</f>
        <v>32</v>
      </c>
      <c r="AC50" s="99">
        <f>H50+K50+N50+Q50+T50+W50+Z50+E50</f>
        <v>86</v>
      </c>
    </row>
    <row r="51" spans="1:29" s="1" customFormat="1" x14ac:dyDescent="0.2">
      <c r="A51" s="55" t="s">
        <v>112</v>
      </c>
      <c r="B51" s="56">
        <v>8</v>
      </c>
      <c r="C51" s="100">
        <f>C43</f>
        <v>0</v>
      </c>
      <c r="D51" s="97">
        <f t="shared" ref="D51:Z51" si="21">D43</f>
        <v>1</v>
      </c>
      <c r="E51" s="49">
        <f t="shared" si="21"/>
        <v>1</v>
      </c>
      <c r="F51" s="100">
        <f t="shared" si="21"/>
        <v>0</v>
      </c>
      <c r="G51" s="97">
        <f t="shared" si="21"/>
        <v>0</v>
      </c>
      <c r="H51" s="49">
        <f t="shared" si="21"/>
        <v>0</v>
      </c>
      <c r="I51" s="100">
        <f t="shared" si="21"/>
        <v>0</v>
      </c>
      <c r="J51" s="97">
        <f t="shared" si="21"/>
        <v>0</v>
      </c>
      <c r="K51" s="49">
        <f t="shared" si="21"/>
        <v>0</v>
      </c>
      <c r="L51" s="100">
        <f t="shared" si="21"/>
        <v>0</v>
      </c>
      <c r="M51" s="97">
        <f t="shared" si="21"/>
        <v>0</v>
      </c>
      <c r="N51" s="49">
        <f t="shared" si="21"/>
        <v>0</v>
      </c>
      <c r="O51" s="100">
        <f t="shared" si="21"/>
        <v>0</v>
      </c>
      <c r="P51" s="97">
        <f t="shared" si="21"/>
        <v>0</v>
      </c>
      <c r="Q51" s="49">
        <f t="shared" si="21"/>
        <v>0</v>
      </c>
      <c r="R51" s="100">
        <f t="shared" si="21"/>
        <v>0</v>
      </c>
      <c r="S51" s="97">
        <f t="shared" si="21"/>
        <v>0</v>
      </c>
      <c r="T51" s="49">
        <f t="shared" si="21"/>
        <v>0</v>
      </c>
      <c r="U51" s="100">
        <f t="shared" si="21"/>
        <v>0</v>
      </c>
      <c r="V51" s="97">
        <f t="shared" si="21"/>
        <v>0</v>
      </c>
      <c r="W51" s="49">
        <f t="shared" si="21"/>
        <v>0</v>
      </c>
      <c r="X51" s="100">
        <f t="shared" si="21"/>
        <v>0</v>
      </c>
      <c r="Y51" s="97">
        <f t="shared" si="21"/>
        <v>0</v>
      </c>
      <c r="Z51" s="49">
        <f t="shared" si="21"/>
        <v>0</v>
      </c>
      <c r="AA51" s="98">
        <f>F51+I51+L51+O51+R51+U51+X51+C51</f>
        <v>0</v>
      </c>
      <c r="AB51" s="97">
        <f t="shared" ref="AB51" si="22">G51+J51+M51+P51+S51+V51+Y51+D51</f>
        <v>1</v>
      </c>
      <c r="AC51" s="99">
        <f t="shared" ref="AC51" si="23">H51+K51+N51+Q51+T51+W51+Z51+E51</f>
        <v>1</v>
      </c>
    </row>
    <row r="52" spans="1:29" s="1" customFormat="1" ht="13.5" thickBot="1" x14ac:dyDescent="0.25">
      <c r="A52" s="55" t="s">
        <v>1</v>
      </c>
      <c r="B52" s="56">
        <v>17</v>
      </c>
      <c r="C52" s="101">
        <f>C7+C11+C25+C33+C38+C45</f>
        <v>6</v>
      </c>
      <c r="D52" s="102">
        <f t="shared" ref="D52:Z52" si="24">D7+D11+D25+D33+D38+D45</f>
        <v>1</v>
      </c>
      <c r="E52" s="103">
        <f t="shared" si="24"/>
        <v>7</v>
      </c>
      <c r="F52" s="101">
        <f t="shared" si="24"/>
        <v>0</v>
      </c>
      <c r="G52" s="102">
        <f t="shared" si="24"/>
        <v>0</v>
      </c>
      <c r="H52" s="103">
        <f t="shared" si="24"/>
        <v>0</v>
      </c>
      <c r="I52" s="101">
        <f t="shared" si="24"/>
        <v>0</v>
      </c>
      <c r="J52" s="102">
        <f t="shared" si="24"/>
        <v>0</v>
      </c>
      <c r="K52" s="103">
        <f t="shared" si="24"/>
        <v>0</v>
      </c>
      <c r="L52" s="101">
        <f t="shared" si="24"/>
        <v>1</v>
      </c>
      <c r="M52" s="102">
        <f t="shared" si="24"/>
        <v>1</v>
      </c>
      <c r="N52" s="103">
        <f t="shared" si="24"/>
        <v>2</v>
      </c>
      <c r="O52" s="101">
        <f t="shared" si="24"/>
        <v>0</v>
      </c>
      <c r="P52" s="102">
        <f t="shared" si="24"/>
        <v>0</v>
      </c>
      <c r="Q52" s="103">
        <f t="shared" si="24"/>
        <v>0</v>
      </c>
      <c r="R52" s="101">
        <f t="shared" si="24"/>
        <v>0</v>
      </c>
      <c r="S52" s="102">
        <f t="shared" si="24"/>
        <v>0</v>
      </c>
      <c r="T52" s="103">
        <f t="shared" si="24"/>
        <v>0</v>
      </c>
      <c r="U52" s="101">
        <f t="shared" si="24"/>
        <v>0</v>
      </c>
      <c r="V52" s="102">
        <f t="shared" si="24"/>
        <v>0</v>
      </c>
      <c r="W52" s="103">
        <f t="shared" si="24"/>
        <v>0</v>
      </c>
      <c r="X52" s="101">
        <f t="shared" si="24"/>
        <v>0</v>
      </c>
      <c r="Y52" s="102">
        <f t="shared" si="24"/>
        <v>2</v>
      </c>
      <c r="Z52" s="103">
        <f t="shared" si="24"/>
        <v>2</v>
      </c>
      <c r="AA52" s="104">
        <f t="shared" ref="AA52" si="25">F52+I52+L52+O52+R52+U52+X52+C52</f>
        <v>7</v>
      </c>
      <c r="AB52" s="105">
        <f t="shared" si="20"/>
        <v>4</v>
      </c>
      <c r="AC52" s="106">
        <f t="shared" ref="AC52" si="26">H52+K52+N52+Q52+T52+W52+Z52+E52</f>
        <v>11</v>
      </c>
    </row>
    <row r="53" spans="1:29" s="1" customFormat="1" ht="13.5" thickBot="1" x14ac:dyDescent="0.25">
      <c r="A53" s="107" t="s">
        <v>0</v>
      </c>
      <c r="B53" s="108"/>
      <c r="C53" s="109">
        <f>SUM(C50:C52)</f>
        <v>47</v>
      </c>
      <c r="D53" s="110">
        <f t="shared" ref="D53:AC53" si="27">SUM(D50:D52)</f>
        <v>31</v>
      </c>
      <c r="E53" s="111">
        <f t="shared" si="27"/>
        <v>78</v>
      </c>
      <c r="F53" s="109">
        <f t="shared" si="27"/>
        <v>8</v>
      </c>
      <c r="G53" s="110">
        <f t="shared" si="27"/>
        <v>0</v>
      </c>
      <c r="H53" s="111">
        <f t="shared" si="27"/>
        <v>8</v>
      </c>
      <c r="I53" s="109">
        <f t="shared" si="27"/>
        <v>1</v>
      </c>
      <c r="J53" s="110">
        <f t="shared" si="27"/>
        <v>0</v>
      </c>
      <c r="K53" s="111">
        <f t="shared" si="27"/>
        <v>1</v>
      </c>
      <c r="L53" s="109">
        <f t="shared" si="27"/>
        <v>1</v>
      </c>
      <c r="M53" s="110">
        <f t="shared" si="27"/>
        <v>1</v>
      </c>
      <c r="N53" s="111">
        <f t="shared" si="27"/>
        <v>2</v>
      </c>
      <c r="O53" s="109">
        <f t="shared" si="27"/>
        <v>0</v>
      </c>
      <c r="P53" s="110">
        <f t="shared" si="27"/>
        <v>0</v>
      </c>
      <c r="Q53" s="111">
        <f t="shared" si="27"/>
        <v>0</v>
      </c>
      <c r="R53" s="109">
        <f t="shared" si="27"/>
        <v>0</v>
      </c>
      <c r="S53" s="110">
        <f t="shared" si="27"/>
        <v>0</v>
      </c>
      <c r="T53" s="111">
        <f t="shared" si="27"/>
        <v>0</v>
      </c>
      <c r="U53" s="109">
        <f t="shared" si="27"/>
        <v>1</v>
      </c>
      <c r="V53" s="110">
        <f t="shared" si="27"/>
        <v>2</v>
      </c>
      <c r="W53" s="111">
        <f t="shared" si="27"/>
        <v>3</v>
      </c>
      <c r="X53" s="109">
        <f>SUM(X50:X52)</f>
        <v>3</v>
      </c>
      <c r="Y53" s="110">
        <f t="shared" si="27"/>
        <v>3</v>
      </c>
      <c r="Z53" s="111">
        <f t="shared" si="27"/>
        <v>6</v>
      </c>
      <c r="AA53" s="109">
        <f>SUM(AA50:AA52)</f>
        <v>61</v>
      </c>
      <c r="AB53" s="110">
        <f t="shared" si="27"/>
        <v>37</v>
      </c>
      <c r="AC53" s="111">
        <f t="shared" si="27"/>
        <v>98</v>
      </c>
    </row>
    <row r="54" spans="1:29" s="19" customFormat="1" ht="13.5" thickBot="1" x14ac:dyDescent="0.25">
      <c r="A54" s="52"/>
      <c r="B54" s="53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</row>
    <row r="55" spans="1:29" s="1" customFormat="1" ht="13.5" thickBot="1" x14ac:dyDescent="0.25">
      <c r="A55" s="113" t="s">
        <v>23</v>
      </c>
      <c r="B55" s="114"/>
      <c r="C55" s="113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6"/>
    </row>
    <row r="56" spans="1:29" x14ac:dyDescent="0.2">
      <c r="A56" s="63"/>
      <c r="B56" s="56"/>
      <c r="C56" s="57"/>
      <c r="D56" s="58"/>
      <c r="E56" s="59"/>
      <c r="F56" s="60"/>
      <c r="G56" s="60"/>
      <c r="H56" s="60"/>
      <c r="I56" s="57"/>
      <c r="J56" s="58"/>
      <c r="K56" s="59"/>
      <c r="L56" s="57"/>
      <c r="M56" s="60"/>
      <c r="N56" s="60"/>
      <c r="O56" s="57"/>
      <c r="P56" s="58"/>
      <c r="Q56" s="59"/>
      <c r="R56" s="60"/>
      <c r="S56" s="60"/>
      <c r="T56" s="60"/>
      <c r="U56" s="57"/>
      <c r="V56" s="58"/>
      <c r="W56" s="59"/>
      <c r="X56" s="57"/>
      <c r="Y56" s="58"/>
      <c r="Z56" s="59"/>
      <c r="AA56" s="61"/>
      <c r="AB56" s="61"/>
      <c r="AC56" s="72"/>
    </row>
    <row r="57" spans="1:29" s="14" customFormat="1" x14ac:dyDescent="0.2">
      <c r="A57" s="55" t="s">
        <v>60</v>
      </c>
      <c r="B57" s="56">
        <v>7</v>
      </c>
      <c r="C57" s="73">
        <v>12</v>
      </c>
      <c r="D57" s="74">
        <v>19</v>
      </c>
      <c r="E57" s="49">
        <v>31</v>
      </c>
      <c r="F57" s="55"/>
      <c r="G57" s="55">
        <v>2</v>
      </c>
      <c r="H57" s="75">
        <v>2</v>
      </c>
      <c r="I57" s="73"/>
      <c r="J57" s="74"/>
      <c r="K57" s="49"/>
      <c r="L57" s="73">
        <v>2</v>
      </c>
      <c r="M57" s="55">
        <v>2</v>
      </c>
      <c r="N57" s="75">
        <v>4</v>
      </c>
      <c r="O57" s="73">
        <v>1</v>
      </c>
      <c r="P57" s="74"/>
      <c r="Q57" s="49">
        <v>1</v>
      </c>
      <c r="R57" s="55"/>
      <c r="S57" s="55"/>
      <c r="T57" s="75"/>
      <c r="U57" s="73">
        <v>5</v>
      </c>
      <c r="V57" s="74"/>
      <c r="W57" s="49">
        <v>5</v>
      </c>
      <c r="X57" s="73"/>
      <c r="Y57" s="74"/>
      <c r="Z57" s="49"/>
      <c r="AA57" s="76">
        <f t="shared" ref="AA57:AA63" si="28">F57+I57+L57+O57+R57+U57+X57+C57</f>
        <v>20</v>
      </c>
      <c r="AB57" s="76">
        <f t="shared" ref="AB57:AB63" si="29">G57+J57+M57+P57+S57+V57+Y57+D57</f>
        <v>23</v>
      </c>
      <c r="AC57" s="99">
        <f t="shared" ref="AC57:AC63" si="30">H57+K57+N57+Q57+T57+W57+Z57+E57</f>
        <v>43</v>
      </c>
    </row>
    <row r="58" spans="1:29" x14ac:dyDescent="0.2">
      <c r="A58" s="63"/>
      <c r="B58" s="56"/>
      <c r="C58" s="57"/>
      <c r="D58" s="58"/>
      <c r="E58" s="59"/>
      <c r="F58" s="60"/>
      <c r="G58" s="60"/>
      <c r="H58" s="60"/>
      <c r="I58" s="57"/>
      <c r="J58" s="58"/>
      <c r="K58" s="59"/>
      <c r="L58" s="57"/>
      <c r="M58" s="60"/>
      <c r="N58" s="60"/>
      <c r="O58" s="57"/>
      <c r="P58" s="58"/>
      <c r="Q58" s="59"/>
      <c r="R58" s="60"/>
      <c r="S58" s="60"/>
      <c r="T58" s="60"/>
      <c r="U58" s="57"/>
      <c r="V58" s="58"/>
      <c r="W58" s="59"/>
      <c r="X58" s="57"/>
      <c r="Y58" s="58"/>
      <c r="Z58" s="59"/>
      <c r="AA58" s="61"/>
      <c r="AB58" s="61"/>
      <c r="AC58" s="72"/>
    </row>
    <row r="59" spans="1:29" s="14" customFormat="1" x14ac:dyDescent="0.2">
      <c r="A59" s="45" t="s">
        <v>62</v>
      </c>
      <c r="B59" s="46">
        <v>7</v>
      </c>
      <c r="C59" s="47">
        <v>24</v>
      </c>
      <c r="D59" s="48">
        <v>36</v>
      </c>
      <c r="E59" s="172">
        <v>60</v>
      </c>
      <c r="F59" s="45">
        <v>4</v>
      </c>
      <c r="G59" s="45">
        <v>1</v>
      </c>
      <c r="H59" s="173">
        <v>5</v>
      </c>
      <c r="I59" s="47"/>
      <c r="J59" s="48"/>
      <c r="K59" s="172"/>
      <c r="L59" s="47">
        <v>1</v>
      </c>
      <c r="M59" s="45">
        <v>2</v>
      </c>
      <c r="N59" s="173">
        <v>3</v>
      </c>
      <c r="O59" s="47">
        <v>1</v>
      </c>
      <c r="P59" s="48">
        <v>1</v>
      </c>
      <c r="Q59" s="172">
        <v>2</v>
      </c>
      <c r="R59" s="45"/>
      <c r="S59" s="45"/>
      <c r="T59" s="173"/>
      <c r="U59" s="47">
        <v>4</v>
      </c>
      <c r="V59" s="48">
        <v>5</v>
      </c>
      <c r="W59" s="172">
        <v>9</v>
      </c>
      <c r="X59" s="47">
        <v>1</v>
      </c>
      <c r="Y59" s="48">
        <v>3</v>
      </c>
      <c r="Z59" s="172">
        <v>4</v>
      </c>
      <c r="AA59" s="76">
        <f>F59+I59+L59+O59+R59+U59+X59+C59</f>
        <v>35</v>
      </c>
      <c r="AB59" s="76">
        <f t="shared" si="29"/>
        <v>48</v>
      </c>
      <c r="AC59" s="99">
        <f t="shared" si="30"/>
        <v>83</v>
      </c>
    </row>
    <row r="60" spans="1:29" s="14" customFormat="1" ht="13.5" thickBot="1" x14ac:dyDescent="0.25">
      <c r="A60" s="45" t="s">
        <v>63</v>
      </c>
      <c r="B60" s="46">
        <v>7</v>
      </c>
      <c r="C60" s="47">
        <v>3</v>
      </c>
      <c r="D60" s="48">
        <v>5</v>
      </c>
      <c r="E60" s="172">
        <v>8</v>
      </c>
      <c r="F60" s="45">
        <v>1</v>
      </c>
      <c r="G60" s="45"/>
      <c r="H60" s="173">
        <v>1</v>
      </c>
      <c r="I60" s="47"/>
      <c r="J60" s="48"/>
      <c r="K60" s="172"/>
      <c r="L60" s="47">
        <v>1</v>
      </c>
      <c r="M60" s="45"/>
      <c r="N60" s="173">
        <v>1</v>
      </c>
      <c r="O60" s="47"/>
      <c r="P60" s="48"/>
      <c r="Q60" s="172"/>
      <c r="R60" s="45"/>
      <c r="S60" s="45"/>
      <c r="T60" s="173"/>
      <c r="U60" s="47"/>
      <c r="V60" s="48">
        <v>5</v>
      </c>
      <c r="W60" s="172">
        <v>5</v>
      </c>
      <c r="X60" s="47">
        <v>1</v>
      </c>
      <c r="Y60" s="48"/>
      <c r="Z60" s="172">
        <v>1</v>
      </c>
      <c r="AA60" s="76">
        <f t="shared" si="28"/>
        <v>6</v>
      </c>
      <c r="AB60" s="76">
        <f t="shared" si="29"/>
        <v>10</v>
      </c>
      <c r="AC60" s="99">
        <f t="shared" si="30"/>
        <v>16</v>
      </c>
    </row>
    <row r="61" spans="1:29" s="1" customFormat="1" ht="13.5" thickBot="1" x14ac:dyDescent="0.25">
      <c r="A61" s="70" t="s">
        <v>104</v>
      </c>
      <c r="B61" s="53"/>
      <c r="C61" s="18">
        <f>SUBTOTAL(9,C59:C60)</f>
        <v>27</v>
      </c>
      <c r="D61" s="17">
        <f t="shared" ref="D61:Z61" si="31">SUBTOTAL(9,D59:D60)</f>
        <v>41</v>
      </c>
      <c r="E61" s="16">
        <f t="shared" si="31"/>
        <v>68</v>
      </c>
      <c r="F61" s="17">
        <f t="shared" si="31"/>
        <v>5</v>
      </c>
      <c r="G61" s="17">
        <f t="shared" si="31"/>
        <v>1</v>
      </c>
      <c r="H61" s="17">
        <f t="shared" si="31"/>
        <v>6</v>
      </c>
      <c r="I61" s="18">
        <f t="shared" si="31"/>
        <v>0</v>
      </c>
      <c r="J61" s="17">
        <f t="shared" si="31"/>
        <v>0</v>
      </c>
      <c r="K61" s="16">
        <f t="shared" si="31"/>
        <v>0</v>
      </c>
      <c r="L61" s="18">
        <f t="shared" si="31"/>
        <v>2</v>
      </c>
      <c r="M61" s="17">
        <f t="shared" si="31"/>
        <v>2</v>
      </c>
      <c r="N61" s="17">
        <f t="shared" si="31"/>
        <v>4</v>
      </c>
      <c r="O61" s="18">
        <f t="shared" si="31"/>
        <v>1</v>
      </c>
      <c r="P61" s="17">
        <f t="shared" si="31"/>
        <v>1</v>
      </c>
      <c r="Q61" s="16">
        <f t="shared" si="31"/>
        <v>2</v>
      </c>
      <c r="R61" s="17">
        <f t="shared" si="31"/>
        <v>0</v>
      </c>
      <c r="S61" s="17">
        <f t="shared" si="31"/>
        <v>0</v>
      </c>
      <c r="T61" s="17">
        <f t="shared" si="31"/>
        <v>0</v>
      </c>
      <c r="U61" s="18">
        <f t="shared" si="31"/>
        <v>4</v>
      </c>
      <c r="V61" s="17">
        <f t="shared" si="31"/>
        <v>10</v>
      </c>
      <c r="W61" s="16">
        <f t="shared" si="31"/>
        <v>14</v>
      </c>
      <c r="X61" s="18">
        <f>SUBTOTAL(9,X59:X60)</f>
        <v>2</v>
      </c>
      <c r="Y61" s="17">
        <f t="shared" si="31"/>
        <v>3</v>
      </c>
      <c r="Z61" s="16">
        <f t="shared" si="31"/>
        <v>5</v>
      </c>
      <c r="AA61" s="81">
        <f>F61+I61+L61+O61+R61+U61+X61+C61</f>
        <v>41</v>
      </c>
      <c r="AB61" s="81">
        <f t="shared" si="29"/>
        <v>58</v>
      </c>
      <c r="AC61" s="82">
        <f t="shared" si="30"/>
        <v>99</v>
      </c>
    </row>
    <row r="62" spans="1:29" x14ac:dyDescent="0.2">
      <c r="A62" s="45"/>
      <c r="B62" s="46"/>
      <c r="C62" s="47"/>
      <c r="D62" s="48"/>
      <c r="E62" s="221"/>
      <c r="F62" s="45"/>
      <c r="G62" s="45"/>
      <c r="H62" s="45"/>
      <c r="I62" s="47"/>
      <c r="J62" s="48"/>
      <c r="K62" s="221"/>
      <c r="L62" s="47"/>
      <c r="M62" s="45"/>
      <c r="N62" s="45"/>
      <c r="O62" s="47"/>
      <c r="P62" s="48"/>
      <c r="Q62" s="221"/>
      <c r="R62" s="45"/>
      <c r="S62" s="45"/>
      <c r="T62" s="45"/>
      <c r="U62" s="47"/>
      <c r="V62" s="48"/>
      <c r="W62" s="221"/>
      <c r="X62" s="47"/>
      <c r="Y62" s="48"/>
      <c r="Z62" s="221"/>
      <c r="AA62" s="61"/>
      <c r="AB62" s="61"/>
      <c r="AC62" s="72"/>
    </row>
    <row r="63" spans="1:29" s="14" customFormat="1" x14ac:dyDescent="0.2">
      <c r="A63" s="55" t="s">
        <v>61</v>
      </c>
      <c r="B63" s="56">
        <v>7</v>
      </c>
      <c r="C63" s="73"/>
      <c r="D63" s="74">
        <v>8</v>
      </c>
      <c r="E63" s="49">
        <v>8</v>
      </c>
      <c r="F63" s="55"/>
      <c r="G63" s="55"/>
      <c r="H63" s="75"/>
      <c r="I63" s="73"/>
      <c r="J63" s="74"/>
      <c r="K63" s="49"/>
      <c r="L63" s="73"/>
      <c r="M63" s="55"/>
      <c r="N63" s="75"/>
      <c r="O63" s="73"/>
      <c r="P63" s="74"/>
      <c r="Q63" s="49"/>
      <c r="R63" s="55"/>
      <c r="S63" s="55"/>
      <c r="T63" s="75"/>
      <c r="U63" s="73">
        <v>16</v>
      </c>
      <c r="V63" s="74">
        <v>4</v>
      </c>
      <c r="W63" s="49">
        <v>20</v>
      </c>
      <c r="X63" s="73"/>
      <c r="Y63" s="74"/>
      <c r="Z63" s="49"/>
      <c r="AA63" s="76">
        <f t="shared" si="28"/>
        <v>16</v>
      </c>
      <c r="AB63" s="76">
        <f t="shared" si="29"/>
        <v>12</v>
      </c>
      <c r="AC63" s="99">
        <f t="shared" si="30"/>
        <v>28</v>
      </c>
    </row>
    <row r="64" spans="1:29" s="253" customFormat="1" x14ac:dyDescent="0.2">
      <c r="A64" s="55"/>
      <c r="B64" s="56"/>
      <c r="C64" s="73"/>
      <c r="D64" s="74"/>
      <c r="E64" s="129"/>
      <c r="F64" s="55"/>
      <c r="G64" s="55"/>
      <c r="H64" s="55"/>
      <c r="I64" s="73"/>
      <c r="J64" s="74"/>
      <c r="K64" s="129"/>
      <c r="L64" s="73"/>
      <c r="M64" s="55"/>
      <c r="N64" s="55"/>
      <c r="O64" s="73"/>
      <c r="P64" s="74"/>
      <c r="Q64" s="129"/>
      <c r="R64" s="55"/>
      <c r="S64" s="55"/>
      <c r="T64" s="55"/>
      <c r="U64" s="73"/>
      <c r="V64" s="74"/>
      <c r="W64" s="129"/>
      <c r="X64" s="73"/>
      <c r="Y64" s="74"/>
      <c r="Z64" s="129"/>
      <c r="AA64" s="130"/>
      <c r="AB64" s="130"/>
      <c r="AC64" s="131"/>
    </row>
    <row r="65" spans="1:29" s="14" customFormat="1" x14ac:dyDescent="0.2">
      <c r="A65" s="55" t="s">
        <v>122</v>
      </c>
      <c r="B65" s="56">
        <v>8</v>
      </c>
      <c r="C65" s="73"/>
      <c r="D65" s="74"/>
      <c r="E65" s="49"/>
      <c r="F65" s="55"/>
      <c r="G65" s="55"/>
      <c r="H65" s="75"/>
      <c r="I65" s="73"/>
      <c r="J65" s="74"/>
      <c r="K65" s="49"/>
      <c r="L65" s="73"/>
      <c r="M65" s="55"/>
      <c r="N65" s="75"/>
      <c r="O65" s="73"/>
      <c r="P65" s="74"/>
      <c r="Q65" s="49"/>
      <c r="R65" s="55"/>
      <c r="S65" s="55"/>
      <c r="T65" s="75"/>
      <c r="U65" s="73">
        <v>1</v>
      </c>
      <c r="V65" s="74"/>
      <c r="W65" s="49">
        <v>1</v>
      </c>
      <c r="X65" s="73"/>
      <c r="Y65" s="74">
        <v>1</v>
      </c>
      <c r="Z65" s="49">
        <v>1</v>
      </c>
      <c r="AA65" s="76">
        <f>F65+I65+L65+O65+R65+U65+X65+C65</f>
        <v>1</v>
      </c>
      <c r="AB65" s="76">
        <f t="shared" ref="AB65" si="32">G65+J65+M65+P65+S65+V65+Y65+D65</f>
        <v>1</v>
      </c>
      <c r="AC65" s="99">
        <f t="shared" ref="AC65" si="33">H65+K65+N65+Q65+T65+W65+Z65+E65</f>
        <v>2</v>
      </c>
    </row>
    <row r="66" spans="1:29" s="253" customFormat="1" x14ac:dyDescent="0.2">
      <c r="A66" s="55"/>
      <c r="B66" s="56"/>
      <c r="C66" s="73"/>
      <c r="D66" s="74"/>
      <c r="E66" s="129"/>
      <c r="F66" s="55"/>
      <c r="G66" s="55"/>
      <c r="H66" s="55"/>
      <c r="I66" s="73"/>
      <c r="J66" s="74"/>
      <c r="K66" s="129"/>
      <c r="L66" s="73"/>
      <c r="M66" s="55"/>
      <c r="N66" s="55"/>
      <c r="O66" s="73"/>
      <c r="P66" s="74"/>
      <c r="Q66" s="129"/>
      <c r="R66" s="55"/>
      <c r="S66" s="55"/>
      <c r="T66" s="55"/>
      <c r="U66" s="73"/>
      <c r="V66" s="74"/>
      <c r="W66" s="129"/>
      <c r="X66" s="73"/>
      <c r="Y66" s="74"/>
      <c r="Z66" s="129"/>
      <c r="AA66" s="130"/>
      <c r="AB66" s="130"/>
      <c r="AC66" s="131"/>
    </row>
    <row r="67" spans="1:29" s="14" customFormat="1" x14ac:dyDescent="0.2">
      <c r="A67" s="55" t="s">
        <v>123</v>
      </c>
      <c r="B67" s="56">
        <v>8</v>
      </c>
      <c r="C67" s="73"/>
      <c r="D67" s="74"/>
      <c r="E67" s="49"/>
      <c r="F67" s="55"/>
      <c r="G67" s="55"/>
      <c r="H67" s="75"/>
      <c r="I67" s="73"/>
      <c r="J67" s="74"/>
      <c r="K67" s="49"/>
      <c r="L67" s="73"/>
      <c r="M67" s="55"/>
      <c r="N67" s="75"/>
      <c r="O67" s="73"/>
      <c r="P67" s="74"/>
      <c r="Q67" s="49"/>
      <c r="R67" s="55"/>
      <c r="S67" s="55"/>
      <c r="T67" s="75"/>
      <c r="U67" s="73"/>
      <c r="V67" s="74"/>
      <c r="W67" s="49"/>
      <c r="X67" s="73"/>
      <c r="Y67" s="74">
        <v>1</v>
      </c>
      <c r="Z67" s="49">
        <v>1</v>
      </c>
      <c r="AA67" s="76">
        <f t="shared" ref="AA67" si="34">F67+I67+L67+O67+R67+U67+X67+C67</f>
        <v>0</v>
      </c>
      <c r="AB67" s="76">
        <f t="shared" ref="AB67" si="35">G67+J67+M67+P67+S67+V67+Y67+D67</f>
        <v>1</v>
      </c>
      <c r="AC67" s="99">
        <f t="shared" ref="AC67" si="36">H67+K67+N67+Q67+T67+W67+Z67+E67</f>
        <v>1</v>
      </c>
    </row>
    <row r="68" spans="1:29" ht="13.5" thickBot="1" x14ac:dyDescent="0.25">
      <c r="A68" s="63"/>
      <c r="B68" s="56"/>
      <c r="C68" s="57"/>
      <c r="D68" s="58"/>
      <c r="E68" s="59"/>
      <c r="F68" s="60"/>
      <c r="G68" s="60"/>
      <c r="H68" s="60"/>
      <c r="I68" s="57"/>
      <c r="J68" s="58"/>
      <c r="K68" s="59"/>
      <c r="L68" s="57"/>
      <c r="M68" s="60"/>
      <c r="N68" s="60"/>
      <c r="O68" s="57"/>
      <c r="P68" s="58"/>
      <c r="Q68" s="59"/>
      <c r="R68" s="60"/>
      <c r="S68" s="60"/>
      <c r="T68" s="60"/>
      <c r="U68" s="57"/>
      <c r="V68" s="58"/>
      <c r="W68" s="59"/>
      <c r="X68" s="57"/>
      <c r="Y68" s="58"/>
      <c r="Z68" s="59"/>
      <c r="AA68" s="61"/>
      <c r="AB68" s="61"/>
      <c r="AC68" s="72"/>
    </row>
    <row r="69" spans="1:29" s="1" customFormat="1" ht="13.5" thickBot="1" x14ac:dyDescent="0.25">
      <c r="A69" s="117" t="s">
        <v>22</v>
      </c>
      <c r="B69" s="118"/>
      <c r="C69" s="119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1"/>
      <c r="AC69" s="122"/>
    </row>
    <row r="70" spans="1:29" s="1" customFormat="1" x14ac:dyDescent="0.2">
      <c r="A70" s="55" t="s">
        <v>2</v>
      </c>
      <c r="B70" s="56">
        <v>7</v>
      </c>
      <c r="C70" s="100">
        <f>C57+C61+C63</f>
        <v>39</v>
      </c>
      <c r="D70" s="97">
        <f t="shared" ref="D70:Z70" si="37">D57+D61+D63</f>
        <v>68</v>
      </c>
      <c r="E70" s="49">
        <f>E57+E61+E63</f>
        <v>107</v>
      </c>
      <c r="F70" s="100">
        <f t="shared" si="37"/>
        <v>5</v>
      </c>
      <c r="G70" s="97">
        <f t="shared" si="37"/>
        <v>3</v>
      </c>
      <c r="H70" s="49">
        <f t="shared" si="37"/>
        <v>8</v>
      </c>
      <c r="I70" s="100">
        <f t="shared" si="37"/>
        <v>0</v>
      </c>
      <c r="J70" s="97">
        <f t="shared" si="37"/>
        <v>0</v>
      </c>
      <c r="K70" s="49">
        <f t="shared" si="37"/>
        <v>0</v>
      </c>
      <c r="L70" s="100">
        <f t="shared" si="37"/>
        <v>4</v>
      </c>
      <c r="M70" s="97">
        <f t="shared" si="37"/>
        <v>4</v>
      </c>
      <c r="N70" s="49">
        <f t="shared" si="37"/>
        <v>8</v>
      </c>
      <c r="O70" s="100">
        <f t="shared" si="37"/>
        <v>2</v>
      </c>
      <c r="P70" s="97">
        <f t="shared" si="37"/>
        <v>1</v>
      </c>
      <c r="Q70" s="49">
        <f t="shared" si="37"/>
        <v>3</v>
      </c>
      <c r="R70" s="100">
        <f t="shared" si="37"/>
        <v>0</v>
      </c>
      <c r="S70" s="97">
        <f t="shared" si="37"/>
        <v>0</v>
      </c>
      <c r="T70" s="49">
        <f t="shared" si="37"/>
        <v>0</v>
      </c>
      <c r="U70" s="100">
        <f>U57+U61+U63</f>
        <v>25</v>
      </c>
      <c r="V70" s="97">
        <f t="shared" si="37"/>
        <v>14</v>
      </c>
      <c r="W70" s="49">
        <f t="shared" si="37"/>
        <v>39</v>
      </c>
      <c r="X70" s="100">
        <f>X57+X61+X63</f>
        <v>2</v>
      </c>
      <c r="Y70" s="97">
        <f t="shared" si="37"/>
        <v>3</v>
      </c>
      <c r="Z70" s="49">
        <f t="shared" si="37"/>
        <v>5</v>
      </c>
      <c r="AA70" s="98">
        <f>F70+I70+L70+O70+R70+U70+X70+C70</f>
        <v>77</v>
      </c>
      <c r="AB70" s="50">
        <f>G70+J70+M70+P70+S70+V70+Y70+D70</f>
        <v>93</v>
      </c>
      <c r="AC70" s="99">
        <f>H70+K70+N70+Q70+T70+W70+Z70+E70</f>
        <v>170</v>
      </c>
    </row>
    <row r="71" spans="1:29" s="1" customFormat="1" ht="13.5" thickBot="1" x14ac:dyDescent="0.25">
      <c r="A71" s="55" t="s">
        <v>112</v>
      </c>
      <c r="B71" s="56">
        <v>8</v>
      </c>
      <c r="C71" s="100">
        <f>C65+C67</f>
        <v>0</v>
      </c>
      <c r="D71" s="97">
        <f t="shared" ref="D71:Z71" si="38">D65+D67</f>
        <v>0</v>
      </c>
      <c r="E71" s="49">
        <f t="shared" si="38"/>
        <v>0</v>
      </c>
      <c r="F71" s="100">
        <f t="shared" si="38"/>
        <v>0</v>
      </c>
      <c r="G71" s="97">
        <f t="shared" si="38"/>
        <v>0</v>
      </c>
      <c r="H71" s="49">
        <f t="shared" si="38"/>
        <v>0</v>
      </c>
      <c r="I71" s="100">
        <f t="shared" si="38"/>
        <v>0</v>
      </c>
      <c r="J71" s="97">
        <f t="shared" si="38"/>
        <v>0</v>
      </c>
      <c r="K71" s="49">
        <f t="shared" si="38"/>
        <v>0</v>
      </c>
      <c r="L71" s="100">
        <f t="shared" si="38"/>
        <v>0</v>
      </c>
      <c r="M71" s="97">
        <f t="shared" si="38"/>
        <v>0</v>
      </c>
      <c r="N71" s="49">
        <f t="shared" si="38"/>
        <v>0</v>
      </c>
      <c r="O71" s="100">
        <f t="shared" si="38"/>
        <v>0</v>
      </c>
      <c r="P71" s="97">
        <f t="shared" si="38"/>
        <v>0</v>
      </c>
      <c r="Q71" s="49">
        <f t="shared" si="38"/>
        <v>0</v>
      </c>
      <c r="R71" s="100">
        <f t="shared" si="38"/>
        <v>0</v>
      </c>
      <c r="S71" s="97">
        <f t="shared" si="38"/>
        <v>0</v>
      </c>
      <c r="T71" s="49">
        <f t="shared" si="38"/>
        <v>0</v>
      </c>
      <c r="U71" s="100">
        <f t="shared" si="38"/>
        <v>1</v>
      </c>
      <c r="V71" s="97">
        <f t="shared" si="38"/>
        <v>0</v>
      </c>
      <c r="W71" s="49">
        <f t="shared" si="38"/>
        <v>1</v>
      </c>
      <c r="X71" s="100">
        <f t="shared" si="38"/>
        <v>0</v>
      </c>
      <c r="Y71" s="97">
        <f t="shared" si="38"/>
        <v>2</v>
      </c>
      <c r="Z71" s="49">
        <f t="shared" si="38"/>
        <v>2</v>
      </c>
      <c r="AA71" s="98">
        <f>F71+I71+L71+O71+R71+U71+X71+C71</f>
        <v>1</v>
      </c>
      <c r="AB71" s="50">
        <f>G71+J71+M71+P71+S71+V71+Y71+D71</f>
        <v>2</v>
      </c>
      <c r="AC71" s="99">
        <f>H71+K71+N71+Q71+T71+W71+Z71+E71</f>
        <v>3</v>
      </c>
    </row>
    <row r="72" spans="1:29" s="1" customFormat="1" ht="13.5" thickBot="1" x14ac:dyDescent="0.25">
      <c r="A72" s="107" t="s">
        <v>0</v>
      </c>
      <c r="B72" s="108"/>
      <c r="C72" s="109">
        <f>SUM(C70:C71)</f>
        <v>39</v>
      </c>
      <c r="D72" s="110">
        <f t="shared" ref="D72:Z72" si="39">SUM(D70:D71)</f>
        <v>68</v>
      </c>
      <c r="E72" s="111">
        <f t="shared" si="39"/>
        <v>107</v>
      </c>
      <c r="F72" s="109">
        <f t="shared" si="39"/>
        <v>5</v>
      </c>
      <c r="G72" s="110">
        <f t="shared" si="39"/>
        <v>3</v>
      </c>
      <c r="H72" s="111">
        <f t="shared" si="39"/>
        <v>8</v>
      </c>
      <c r="I72" s="109">
        <f t="shared" si="39"/>
        <v>0</v>
      </c>
      <c r="J72" s="110">
        <f t="shared" si="39"/>
        <v>0</v>
      </c>
      <c r="K72" s="111">
        <f t="shared" si="39"/>
        <v>0</v>
      </c>
      <c r="L72" s="109">
        <f t="shared" si="39"/>
        <v>4</v>
      </c>
      <c r="M72" s="110">
        <f t="shared" si="39"/>
        <v>4</v>
      </c>
      <c r="N72" s="111">
        <f t="shared" si="39"/>
        <v>8</v>
      </c>
      <c r="O72" s="109">
        <f t="shared" si="39"/>
        <v>2</v>
      </c>
      <c r="P72" s="110">
        <f t="shared" si="39"/>
        <v>1</v>
      </c>
      <c r="Q72" s="111">
        <f t="shared" si="39"/>
        <v>3</v>
      </c>
      <c r="R72" s="109">
        <f t="shared" si="39"/>
        <v>0</v>
      </c>
      <c r="S72" s="110">
        <f t="shared" si="39"/>
        <v>0</v>
      </c>
      <c r="T72" s="111">
        <f t="shared" si="39"/>
        <v>0</v>
      </c>
      <c r="U72" s="109">
        <f t="shared" si="39"/>
        <v>26</v>
      </c>
      <c r="V72" s="110">
        <f t="shared" si="39"/>
        <v>14</v>
      </c>
      <c r="W72" s="111">
        <f t="shared" si="39"/>
        <v>40</v>
      </c>
      <c r="X72" s="109">
        <f t="shared" si="39"/>
        <v>2</v>
      </c>
      <c r="Y72" s="110">
        <f t="shared" si="39"/>
        <v>5</v>
      </c>
      <c r="Z72" s="111">
        <f t="shared" si="39"/>
        <v>7</v>
      </c>
      <c r="AA72" s="109">
        <f>SUM(AA69:AA71)</f>
        <v>78</v>
      </c>
      <c r="AB72" s="110">
        <f t="shared" ref="AB72:AC72" si="40">SUM(AB69:AB71)</f>
        <v>95</v>
      </c>
      <c r="AC72" s="111">
        <f t="shared" si="40"/>
        <v>173</v>
      </c>
    </row>
    <row r="73" spans="1:29" s="12" customFormat="1" ht="13.5" thickBot="1" x14ac:dyDescent="0.25">
      <c r="A73" s="161"/>
      <c r="B73" s="248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50"/>
      <c r="AB73" s="250"/>
      <c r="AC73" s="251"/>
    </row>
    <row r="74" spans="1:29" s="1" customFormat="1" ht="13.5" thickBot="1" x14ac:dyDescent="0.25">
      <c r="A74" s="125" t="s">
        <v>21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7"/>
    </row>
    <row r="75" spans="1:29" x14ac:dyDescent="0.2">
      <c r="A75" s="128"/>
      <c r="B75" s="77"/>
      <c r="C75" s="57"/>
      <c r="D75" s="58"/>
      <c r="E75" s="59"/>
      <c r="F75" s="58"/>
      <c r="G75" s="58"/>
      <c r="H75" s="58"/>
      <c r="I75" s="57"/>
      <c r="J75" s="58"/>
      <c r="K75" s="59"/>
      <c r="L75" s="57"/>
      <c r="M75" s="58"/>
      <c r="N75" s="58"/>
      <c r="O75" s="57"/>
      <c r="P75" s="58"/>
      <c r="Q75" s="59"/>
      <c r="R75" s="58"/>
      <c r="S75" s="58"/>
      <c r="T75" s="58"/>
      <c r="U75" s="57"/>
      <c r="V75" s="58"/>
      <c r="W75" s="59"/>
      <c r="X75" s="57"/>
      <c r="Y75" s="58"/>
      <c r="Z75" s="59"/>
      <c r="AA75" s="78"/>
      <c r="AB75" s="78"/>
      <c r="AC75" s="72"/>
    </row>
    <row r="76" spans="1:29" s="1" customFormat="1" x14ac:dyDescent="0.2">
      <c r="A76" s="63" t="s">
        <v>66</v>
      </c>
      <c r="B76" s="79">
        <v>7</v>
      </c>
      <c r="C76" s="65">
        <v>20</v>
      </c>
      <c r="D76" s="66">
        <v>6</v>
      </c>
      <c r="E76" s="20">
        <v>26</v>
      </c>
      <c r="F76" s="66">
        <v>5</v>
      </c>
      <c r="G76" s="66">
        <v>2</v>
      </c>
      <c r="H76" s="67">
        <v>7</v>
      </c>
      <c r="I76" s="65"/>
      <c r="J76" s="66"/>
      <c r="K76" s="20"/>
      <c r="L76" s="65">
        <v>1</v>
      </c>
      <c r="M76" s="66"/>
      <c r="N76" s="67">
        <v>1</v>
      </c>
      <c r="O76" s="65">
        <v>1</v>
      </c>
      <c r="P76" s="66"/>
      <c r="Q76" s="20">
        <v>1</v>
      </c>
      <c r="R76" s="66"/>
      <c r="S76" s="66"/>
      <c r="T76" s="67"/>
      <c r="U76" s="65"/>
      <c r="V76" s="66"/>
      <c r="W76" s="20"/>
      <c r="X76" s="65"/>
      <c r="Y76" s="66"/>
      <c r="Z76" s="20"/>
      <c r="AA76" s="68">
        <f t="shared" ref="AA76:AC77" si="41">F76+I76+L76+O76+R76+U76+X76+C76</f>
        <v>27</v>
      </c>
      <c r="AB76" s="68">
        <f t="shared" si="41"/>
        <v>8</v>
      </c>
      <c r="AC76" s="89">
        <f t="shared" si="41"/>
        <v>35</v>
      </c>
    </row>
    <row r="77" spans="1:29" s="1" customFormat="1" x14ac:dyDescent="0.2">
      <c r="A77" s="63" t="s">
        <v>118</v>
      </c>
      <c r="B77" s="79">
        <v>7</v>
      </c>
      <c r="C77" s="65">
        <v>10</v>
      </c>
      <c r="D77" s="66">
        <v>4</v>
      </c>
      <c r="E77" s="20">
        <v>14</v>
      </c>
      <c r="F77" s="66"/>
      <c r="G77" s="66"/>
      <c r="H77" s="67"/>
      <c r="I77" s="65">
        <v>1</v>
      </c>
      <c r="J77" s="66"/>
      <c r="K77" s="67">
        <v>1</v>
      </c>
      <c r="L77" s="65"/>
      <c r="M77" s="66"/>
      <c r="N77" s="67"/>
      <c r="O77" s="65"/>
      <c r="P77" s="66"/>
      <c r="Q77" s="20"/>
      <c r="R77" s="66"/>
      <c r="S77" s="66"/>
      <c r="T77" s="67"/>
      <c r="U77" s="65"/>
      <c r="V77" s="66"/>
      <c r="W77" s="20"/>
      <c r="X77" s="65">
        <v>2</v>
      </c>
      <c r="Y77" s="66"/>
      <c r="Z77" s="20">
        <v>2</v>
      </c>
      <c r="AA77" s="68">
        <f t="shared" si="41"/>
        <v>13</v>
      </c>
      <c r="AB77" s="68">
        <f t="shared" si="41"/>
        <v>4</v>
      </c>
      <c r="AC77" s="89">
        <f t="shared" si="41"/>
        <v>17</v>
      </c>
    </row>
    <row r="78" spans="1:29" s="1" customFormat="1" ht="13.5" thickBot="1" x14ac:dyDescent="0.25">
      <c r="A78" s="66" t="s">
        <v>76</v>
      </c>
      <c r="B78" s="79">
        <v>17</v>
      </c>
      <c r="C78" s="65">
        <v>3</v>
      </c>
      <c r="D78" s="66"/>
      <c r="E78" s="20">
        <v>3</v>
      </c>
      <c r="F78" s="66">
        <v>1</v>
      </c>
      <c r="G78" s="66">
        <v>1</v>
      </c>
      <c r="H78" s="67">
        <v>2</v>
      </c>
      <c r="I78" s="65"/>
      <c r="J78" s="66"/>
      <c r="K78" s="67"/>
      <c r="L78" s="65"/>
      <c r="M78" s="66"/>
      <c r="N78" s="67"/>
      <c r="O78" s="65"/>
      <c r="P78" s="66"/>
      <c r="Q78" s="20"/>
      <c r="R78" s="66"/>
      <c r="S78" s="66"/>
      <c r="T78" s="67"/>
      <c r="U78" s="65"/>
      <c r="V78" s="66"/>
      <c r="W78" s="20"/>
      <c r="X78" s="65"/>
      <c r="Y78" s="66"/>
      <c r="Z78" s="20"/>
      <c r="AA78" s="68">
        <f t="shared" ref="AA78:AA105" si="42">F78+I78+L78+O78+R78+U78+X78+C78</f>
        <v>4</v>
      </c>
      <c r="AB78" s="68">
        <f t="shared" ref="AB78:AB107" si="43">G78+J78+M78+P78+S78+V78+Y78+D78</f>
        <v>1</v>
      </c>
      <c r="AC78" s="89">
        <f t="shared" ref="AC78:AC107" si="44">H78+K78+N78+Q78+T78+W78+Z78+E78</f>
        <v>5</v>
      </c>
    </row>
    <row r="79" spans="1:29" s="1" customFormat="1" ht="13.5" thickBot="1" x14ac:dyDescent="0.25">
      <c r="A79" s="52" t="s">
        <v>20</v>
      </c>
      <c r="B79" s="53"/>
      <c r="C79" s="18">
        <f>SUBTOTAL(9,C76:C78)</f>
        <v>33</v>
      </c>
      <c r="D79" s="17">
        <f t="shared" ref="D79:Z79" si="45">SUBTOTAL(9,D76:D78)</f>
        <v>10</v>
      </c>
      <c r="E79" s="16">
        <f t="shared" si="45"/>
        <v>43</v>
      </c>
      <c r="F79" s="18">
        <f>SUBTOTAL(9,F76:F78)</f>
        <v>6</v>
      </c>
      <c r="G79" s="17">
        <f t="shared" si="45"/>
        <v>3</v>
      </c>
      <c r="H79" s="16">
        <f t="shared" si="45"/>
        <v>9</v>
      </c>
      <c r="I79" s="18">
        <f t="shared" si="45"/>
        <v>1</v>
      </c>
      <c r="J79" s="17">
        <f t="shared" si="45"/>
        <v>0</v>
      </c>
      <c r="K79" s="16">
        <f t="shared" si="45"/>
        <v>1</v>
      </c>
      <c r="L79" s="18">
        <f t="shared" si="45"/>
        <v>1</v>
      </c>
      <c r="M79" s="17">
        <f t="shared" si="45"/>
        <v>0</v>
      </c>
      <c r="N79" s="16">
        <f t="shared" si="45"/>
        <v>1</v>
      </c>
      <c r="O79" s="18">
        <f t="shared" si="45"/>
        <v>1</v>
      </c>
      <c r="P79" s="17">
        <f t="shared" si="45"/>
        <v>0</v>
      </c>
      <c r="Q79" s="16">
        <f t="shared" si="45"/>
        <v>1</v>
      </c>
      <c r="R79" s="18">
        <f t="shared" si="45"/>
        <v>0</v>
      </c>
      <c r="S79" s="17">
        <f t="shared" si="45"/>
        <v>0</v>
      </c>
      <c r="T79" s="16">
        <f t="shared" si="45"/>
        <v>0</v>
      </c>
      <c r="U79" s="18">
        <f t="shared" si="45"/>
        <v>0</v>
      </c>
      <c r="V79" s="17">
        <f t="shared" si="45"/>
        <v>0</v>
      </c>
      <c r="W79" s="16">
        <f t="shared" si="45"/>
        <v>0</v>
      </c>
      <c r="X79" s="18">
        <f t="shared" si="45"/>
        <v>2</v>
      </c>
      <c r="Y79" s="17">
        <f t="shared" si="45"/>
        <v>0</v>
      </c>
      <c r="Z79" s="16">
        <f t="shared" si="45"/>
        <v>2</v>
      </c>
      <c r="AA79" s="71">
        <f>F79+I79+L79+O79+R79+U79+X79+C79</f>
        <v>44</v>
      </c>
      <c r="AB79" s="81">
        <f t="shared" si="43"/>
        <v>13</v>
      </c>
      <c r="AC79" s="82">
        <f>H79+K79+N79+Q79+T79+W79+Z79+E79</f>
        <v>57</v>
      </c>
    </row>
    <row r="80" spans="1:29" x14ac:dyDescent="0.2">
      <c r="A80" s="74"/>
      <c r="B80" s="77"/>
      <c r="C80" s="57"/>
      <c r="D80" s="58"/>
      <c r="E80" s="59"/>
      <c r="F80" s="58"/>
      <c r="G80" s="58"/>
      <c r="H80" s="58"/>
      <c r="I80" s="57"/>
      <c r="J80" s="58"/>
      <c r="K80" s="59"/>
      <c r="L80" s="57"/>
      <c r="M80" s="58"/>
      <c r="N80" s="58"/>
      <c r="O80" s="57"/>
      <c r="P80" s="58"/>
      <c r="Q80" s="59"/>
      <c r="R80" s="58"/>
      <c r="S80" s="58"/>
      <c r="T80" s="58"/>
      <c r="U80" s="57"/>
      <c r="V80" s="58"/>
      <c r="W80" s="59"/>
      <c r="X80" s="57"/>
      <c r="Y80" s="58"/>
      <c r="Z80" s="59"/>
      <c r="AA80" s="78"/>
      <c r="AB80" s="78"/>
      <c r="AC80" s="72"/>
    </row>
    <row r="81" spans="1:29" s="1" customFormat="1" x14ac:dyDescent="0.2">
      <c r="A81" s="63" t="s">
        <v>68</v>
      </c>
      <c r="B81" s="64">
        <v>7</v>
      </c>
      <c r="C81" s="65">
        <v>3</v>
      </c>
      <c r="D81" s="66">
        <v>3</v>
      </c>
      <c r="E81" s="20">
        <v>6</v>
      </c>
      <c r="F81" s="63"/>
      <c r="G81" s="63"/>
      <c r="H81" s="80"/>
      <c r="I81" s="65"/>
      <c r="J81" s="66"/>
      <c r="K81" s="20"/>
      <c r="L81" s="65"/>
      <c r="M81" s="63"/>
      <c r="N81" s="80"/>
      <c r="O81" s="65"/>
      <c r="P81" s="66"/>
      <c r="Q81" s="20"/>
      <c r="R81" s="63"/>
      <c r="S81" s="63"/>
      <c r="T81" s="80"/>
      <c r="U81" s="65">
        <v>2</v>
      </c>
      <c r="V81" s="66"/>
      <c r="W81" s="20">
        <v>2</v>
      </c>
      <c r="X81" s="65"/>
      <c r="Y81" s="66"/>
      <c r="Z81" s="20"/>
      <c r="AA81" s="84">
        <f t="shared" si="42"/>
        <v>5</v>
      </c>
      <c r="AB81" s="84">
        <f t="shared" si="43"/>
        <v>3</v>
      </c>
      <c r="AC81" s="89">
        <f t="shared" si="44"/>
        <v>8</v>
      </c>
    </row>
    <row r="82" spans="1:29" s="1" customFormat="1" x14ac:dyDescent="0.2">
      <c r="A82" s="63" t="s">
        <v>71</v>
      </c>
      <c r="B82" s="64">
        <v>8</v>
      </c>
      <c r="C82" s="65">
        <v>28</v>
      </c>
      <c r="D82" s="66">
        <v>10</v>
      </c>
      <c r="E82" s="20">
        <v>38</v>
      </c>
      <c r="F82" s="63">
        <v>8</v>
      </c>
      <c r="G82" s="63">
        <v>2</v>
      </c>
      <c r="H82" s="80">
        <v>10</v>
      </c>
      <c r="I82" s="65"/>
      <c r="J82" s="66"/>
      <c r="K82" s="20"/>
      <c r="L82" s="65">
        <v>2</v>
      </c>
      <c r="M82" s="63">
        <v>1</v>
      </c>
      <c r="N82" s="80">
        <v>3</v>
      </c>
      <c r="O82" s="65"/>
      <c r="P82" s="66"/>
      <c r="Q82" s="20"/>
      <c r="R82" s="63"/>
      <c r="S82" s="63"/>
      <c r="T82" s="80"/>
      <c r="U82" s="65"/>
      <c r="V82" s="66"/>
      <c r="W82" s="20"/>
      <c r="X82" s="65">
        <v>2</v>
      </c>
      <c r="Y82" s="66">
        <v>2</v>
      </c>
      <c r="Z82" s="20">
        <v>4</v>
      </c>
      <c r="AA82" s="84">
        <f t="shared" si="42"/>
        <v>40</v>
      </c>
      <c r="AB82" s="84">
        <f t="shared" si="43"/>
        <v>15</v>
      </c>
      <c r="AC82" s="89">
        <f t="shared" si="44"/>
        <v>55</v>
      </c>
    </row>
    <row r="83" spans="1:29" s="1" customFormat="1" x14ac:dyDescent="0.2">
      <c r="A83" s="63" t="s">
        <v>126</v>
      </c>
      <c r="B83" s="64">
        <v>8</v>
      </c>
      <c r="C83" s="65">
        <v>2</v>
      </c>
      <c r="D83" s="66">
        <v>1</v>
      </c>
      <c r="E83" s="20">
        <v>3</v>
      </c>
      <c r="F83" s="63"/>
      <c r="G83" s="63"/>
      <c r="H83" s="80"/>
      <c r="I83" s="65"/>
      <c r="J83" s="66"/>
      <c r="K83" s="20"/>
      <c r="L83" s="65"/>
      <c r="M83" s="63"/>
      <c r="N83" s="80"/>
      <c r="O83" s="65"/>
      <c r="P83" s="66"/>
      <c r="Q83" s="20"/>
      <c r="R83" s="63"/>
      <c r="S83" s="63"/>
      <c r="T83" s="80"/>
      <c r="U83" s="65"/>
      <c r="V83" s="66"/>
      <c r="W83" s="20"/>
      <c r="X83" s="65"/>
      <c r="Y83" s="66"/>
      <c r="Z83" s="20"/>
      <c r="AA83" s="84">
        <f t="shared" ref="AA83:AA85" si="46">F83+I83+L83+O83+R83+U83+X83+C83</f>
        <v>2</v>
      </c>
      <c r="AB83" s="84">
        <f t="shared" ref="AB83:AB85" si="47">G83+J83+M83+P83+S83+V83+Y83+D83</f>
        <v>1</v>
      </c>
      <c r="AC83" s="89">
        <f t="shared" ref="AC83:AC85" si="48">H83+K83+N83+Q83+T83+W83+Z83+E83</f>
        <v>3</v>
      </c>
    </row>
    <row r="84" spans="1:29" s="1" customFormat="1" x14ac:dyDescent="0.2">
      <c r="A84" s="45" t="s">
        <v>106</v>
      </c>
      <c r="B84" s="46">
        <v>7</v>
      </c>
      <c r="C84" s="65">
        <v>5</v>
      </c>
      <c r="D84" s="66">
        <v>6</v>
      </c>
      <c r="E84" s="20">
        <v>11</v>
      </c>
      <c r="F84" s="63">
        <v>2</v>
      </c>
      <c r="G84" s="63">
        <v>1</v>
      </c>
      <c r="H84" s="80">
        <v>3</v>
      </c>
      <c r="I84" s="65">
        <v>1</v>
      </c>
      <c r="J84" s="66"/>
      <c r="K84" s="20">
        <v>1</v>
      </c>
      <c r="L84" s="65"/>
      <c r="M84" s="63"/>
      <c r="N84" s="80"/>
      <c r="O84" s="65"/>
      <c r="P84" s="66"/>
      <c r="Q84" s="20"/>
      <c r="R84" s="63"/>
      <c r="S84" s="63"/>
      <c r="T84" s="80"/>
      <c r="U84" s="65"/>
      <c r="V84" s="66"/>
      <c r="W84" s="20"/>
      <c r="X84" s="65"/>
      <c r="Y84" s="66"/>
      <c r="Z84" s="20"/>
      <c r="AA84" s="84">
        <f t="shared" si="46"/>
        <v>8</v>
      </c>
      <c r="AB84" s="84">
        <f t="shared" si="47"/>
        <v>7</v>
      </c>
      <c r="AC84" s="89">
        <f t="shared" si="48"/>
        <v>15</v>
      </c>
    </row>
    <row r="85" spans="1:29" s="1" customFormat="1" x14ac:dyDescent="0.2">
      <c r="A85" s="45" t="s">
        <v>127</v>
      </c>
      <c r="B85" s="46">
        <v>8</v>
      </c>
      <c r="C85" s="65">
        <v>2</v>
      </c>
      <c r="D85" s="66"/>
      <c r="E85" s="20">
        <v>2</v>
      </c>
      <c r="F85" s="63">
        <v>1</v>
      </c>
      <c r="G85" s="63"/>
      <c r="H85" s="80">
        <v>1</v>
      </c>
      <c r="I85" s="65"/>
      <c r="J85" s="66"/>
      <c r="K85" s="20"/>
      <c r="L85" s="65"/>
      <c r="M85" s="63"/>
      <c r="N85" s="80"/>
      <c r="O85" s="65"/>
      <c r="P85" s="66"/>
      <c r="Q85" s="20"/>
      <c r="R85" s="63"/>
      <c r="S85" s="63"/>
      <c r="T85" s="80"/>
      <c r="U85" s="65"/>
      <c r="V85" s="66"/>
      <c r="W85" s="20"/>
      <c r="X85" s="65"/>
      <c r="Y85" s="66"/>
      <c r="Z85" s="20"/>
      <c r="AA85" s="84">
        <f t="shared" si="46"/>
        <v>3</v>
      </c>
      <c r="AB85" s="84">
        <f t="shared" si="47"/>
        <v>0</v>
      </c>
      <c r="AC85" s="89">
        <f t="shared" si="48"/>
        <v>3</v>
      </c>
    </row>
    <row r="86" spans="1:29" s="1" customFormat="1" ht="13.5" thickBot="1" x14ac:dyDescent="0.25">
      <c r="A86" s="63" t="s">
        <v>77</v>
      </c>
      <c r="B86" s="64">
        <v>17</v>
      </c>
      <c r="C86" s="65">
        <v>5</v>
      </c>
      <c r="D86" s="66">
        <v>3</v>
      </c>
      <c r="E86" s="20">
        <v>8</v>
      </c>
      <c r="F86" s="63">
        <v>3</v>
      </c>
      <c r="G86" s="63"/>
      <c r="H86" s="80">
        <v>3</v>
      </c>
      <c r="I86" s="65"/>
      <c r="J86" s="66"/>
      <c r="K86" s="20"/>
      <c r="L86" s="65"/>
      <c r="M86" s="63"/>
      <c r="N86" s="80"/>
      <c r="O86" s="65"/>
      <c r="P86" s="66"/>
      <c r="Q86" s="20"/>
      <c r="R86" s="63"/>
      <c r="S86" s="63"/>
      <c r="T86" s="80"/>
      <c r="U86" s="65"/>
      <c r="V86" s="66"/>
      <c r="W86" s="20"/>
      <c r="X86" s="65"/>
      <c r="Y86" s="66"/>
      <c r="Z86" s="20"/>
      <c r="AA86" s="84">
        <f t="shared" si="42"/>
        <v>8</v>
      </c>
      <c r="AB86" s="84">
        <f t="shared" si="43"/>
        <v>3</v>
      </c>
      <c r="AC86" s="89">
        <f t="shared" si="44"/>
        <v>11</v>
      </c>
    </row>
    <row r="87" spans="1:29" s="1" customFormat="1" ht="13.5" thickBot="1" x14ac:dyDescent="0.25">
      <c r="A87" s="70" t="s">
        <v>19</v>
      </c>
      <c r="B87" s="53"/>
      <c r="C87" s="18">
        <f>SUBTOTAL(9,C81:C86)</f>
        <v>45</v>
      </c>
      <c r="D87" s="17">
        <f t="shared" ref="D87:W87" si="49">SUBTOTAL(9,D81:D86)</f>
        <v>23</v>
      </c>
      <c r="E87" s="16">
        <f t="shared" si="49"/>
        <v>68</v>
      </c>
      <c r="F87" s="18">
        <f t="shared" si="49"/>
        <v>14</v>
      </c>
      <c r="G87" s="17">
        <f t="shared" si="49"/>
        <v>3</v>
      </c>
      <c r="H87" s="16">
        <f t="shared" si="49"/>
        <v>17</v>
      </c>
      <c r="I87" s="18">
        <f t="shared" si="49"/>
        <v>1</v>
      </c>
      <c r="J87" s="17">
        <f t="shared" si="49"/>
        <v>0</v>
      </c>
      <c r="K87" s="16">
        <f t="shared" si="49"/>
        <v>1</v>
      </c>
      <c r="L87" s="18">
        <f t="shared" si="49"/>
        <v>2</v>
      </c>
      <c r="M87" s="17">
        <f t="shared" si="49"/>
        <v>1</v>
      </c>
      <c r="N87" s="16">
        <f t="shared" si="49"/>
        <v>3</v>
      </c>
      <c r="O87" s="18">
        <f t="shared" si="49"/>
        <v>0</v>
      </c>
      <c r="P87" s="17">
        <f t="shared" si="49"/>
        <v>0</v>
      </c>
      <c r="Q87" s="16">
        <f t="shared" si="49"/>
        <v>0</v>
      </c>
      <c r="R87" s="17">
        <f t="shared" si="49"/>
        <v>0</v>
      </c>
      <c r="S87" s="17">
        <f t="shared" si="49"/>
        <v>0</v>
      </c>
      <c r="T87" s="16">
        <f t="shared" si="49"/>
        <v>0</v>
      </c>
      <c r="U87" s="18">
        <f t="shared" si="49"/>
        <v>2</v>
      </c>
      <c r="V87" s="17">
        <f t="shared" si="49"/>
        <v>0</v>
      </c>
      <c r="W87" s="16">
        <f t="shared" si="49"/>
        <v>2</v>
      </c>
      <c r="X87" s="18">
        <f>SUBTOTAL(9,X81:X86)</f>
        <v>2</v>
      </c>
      <c r="Y87" s="17">
        <f t="shared" ref="Y87:Z87" si="50">SUBTOTAL(9,Y81:Y86)</f>
        <v>2</v>
      </c>
      <c r="Z87" s="16">
        <f t="shared" si="50"/>
        <v>4</v>
      </c>
      <c r="AA87" s="71">
        <f>F87+I87+L87+O87+R87+U87+X87+C87</f>
        <v>66</v>
      </c>
      <c r="AB87" s="81">
        <f t="shared" si="43"/>
        <v>29</v>
      </c>
      <c r="AC87" s="82">
        <f t="shared" si="44"/>
        <v>95</v>
      </c>
    </row>
    <row r="88" spans="1:29" x14ac:dyDescent="0.2">
      <c r="A88" s="74"/>
      <c r="B88" s="77"/>
      <c r="C88" s="57"/>
      <c r="D88" s="58"/>
      <c r="E88" s="59"/>
      <c r="F88" s="58"/>
      <c r="G88" s="58"/>
      <c r="H88" s="58"/>
      <c r="I88" s="57"/>
      <c r="J88" s="58"/>
      <c r="K88" s="59"/>
      <c r="L88" s="57"/>
      <c r="M88" s="58"/>
      <c r="N88" s="58"/>
      <c r="O88" s="57"/>
      <c r="P88" s="58"/>
      <c r="Q88" s="59"/>
      <c r="R88" s="58"/>
      <c r="S88" s="58"/>
      <c r="T88" s="58"/>
      <c r="U88" s="57"/>
      <c r="V88" s="58"/>
      <c r="W88" s="59"/>
      <c r="X88" s="57"/>
      <c r="Y88" s="58"/>
      <c r="Z88" s="59"/>
      <c r="AA88" s="78"/>
      <c r="AB88" s="78"/>
      <c r="AC88" s="72"/>
    </row>
    <row r="89" spans="1:29" s="1" customFormat="1" x14ac:dyDescent="0.2">
      <c r="A89" s="66" t="s">
        <v>72</v>
      </c>
      <c r="B89" s="79">
        <v>7</v>
      </c>
      <c r="C89" s="65">
        <v>20</v>
      </c>
      <c r="D89" s="66"/>
      <c r="E89" s="20">
        <v>20</v>
      </c>
      <c r="F89" s="66">
        <v>2</v>
      </c>
      <c r="G89" s="66"/>
      <c r="H89" s="67">
        <v>2</v>
      </c>
      <c r="I89" s="65"/>
      <c r="J89" s="66"/>
      <c r="K89" s="20"/>
      <c r="L89" s="65">
        <v>1</v>
      </c>
      <c r="M89" s="66"/>
      <c r="N89" s="80">
        <v>1</v>
      </c>
      <c r="O89" s="65">
        <v>1</v>
      </c>
      <c r="P89" s="66"/>
      <c r="Q89" s="20">
        <v>1</v>
      </c>
      <c r="R89" s="66"/>
      <c r="S89" s="66"/>
      <c r="T89" s="67"/>
      <c r="U89" s="65"/>
      <c r="V89" s="66"/>
      <c r="W89" s="20"/>
      <c r="X89" s="65"/>
      <c r="Y89" s="66"/>
      <c r="Z89" s="20"/>
      <c r="AA89" s="68">
        <f t="shared" si="42"/>
        <v>24</v>
      </c>
      <c r="AB89" s="68">
        <f t="shared" si="43"/>
        <v>0</v>
      </c>
      <c r="AC89" s="89">
        <f t="shared" si="44"/>
        <v>24</v>
      </c>
    </row>
    <row r="90" spans="1:29" s="1" customFormat="1" x14ac:dyDescent="0.2">
      <c r="A90" s="66" t="s">
        <v>105</v>
      </c>
      <c r="B90" s="79">
        <v>8</v>
      </c>
      <c r="C90" s="65">
        <v>1</v>
      </c>
      <c r="D90" s="66"/>
      <c r="E90" s="20">
        <v>1</v>
      </c>
      <c r="F90" s="66"/>
      <c r="G90" s="66"/>
      <c r="H90" s="67"/>
      <c r="I90" s="65"/>
      <c r="J90" s="66"/>
      <c r="K90" s="20"/>
      <c r="L90" s="65">
        <v>1</v>
      </c>
      <c r="M90" s="66"/>
      <c r="N90" s="67">
        <v>1</v>
      </c>
      <c r="O90" s="65"/>
      <c r="P90" s="66"/>
      <c r="Q90" s="20"/>
      <c r="R90" s="66"/>
      <c r="S90" s="66"/>
      <c r="T90" s="67"/>
      <c r="U90" s="65"/>
      <c r="V90" s="66"/>
      <c r="W90" s="20"/>
      <c r="X90" s="65"/>
      <c r="Y90" s="66"/>
      <c r="Z90" s="20"/>
      <c r="AA90" s="68">
        <f t="shared" si="42"/>
        <v>2</v>
      </c>
      <c r="AB90" s="68">
        <f t="shared" si="43"/>
        <v>0</v>
      </c>
      <c r="AC90" s="89">
        <f t="shared" si="44"/>
        <v>2</v>
      </c>
    </row>
    <row r="91" spans="1:29" s="1" customFormat="1" x14ac:dyDescent="0.2">
      <c r="A91" s="66" t="s">
        <v>73</v>
      </c>
      <c r="B91" s="79">
        <v>7</v>
      </c>
      <c r="C91" s="65">
        <v>37</v>
      </c>
      <c r="D91" s="66">
        <v>2</v>
      </c>
      <c r="E91" s="20">
        <v>39</v>
      </c>
      <c r="F91" s="66">
        <v>3</v>
      </c>
      <c r="G91" s="66"/>
      <c r="H91" s="20">
        <v>3</v>
      </c>
      <c r="I91" s="65">
        <v>2</v>
      </c>
      <c r="J91" s="66"/>
      <c r="K91" s="20">
        <v>2</v>
      </c>
      <c r="L91" s="65"/>
      <c r="M91" s="66"/>
      <c r="N91" s="20"/>
      <c r="O91" s="65"/>
      <c r="P91" s="66"/>
      <c r="Q91" s="20"/>
      <c r="R91" s="66"/>
      <c r="S91" s="66"/>
      <c r="T91" s="20"/>
      <c r="U91" s="65"/>
      <c r="V91" s="66"/>
      <c r="W91" s="20"/>
      <c r="X91" s="65"/>
      <c r="Y91" s="66">
        <v>1</v>
      </c>
      <c r="Z91" s="20">
        <v>1</v>
      </c>
      <c r="AA91" s="68">
        <f t="shared" si="42"/>
        <v>42</v>
      </c>
      <c r="AB91" s="68">
        <f t="shared" si="43"/>
        <v>3</v>
      </c>
      <c r="AC91" s="89">
        <f t="shared" si="44"/>
        <v>45</v>
      </c>
    </row>
    <row r="92" spans="1:29" s="1" customFormat="1" ht="13.5" thickBot="1" x14ac:dyDescent="0.25">
      <c r="A92" s="66" t="s">
        <v>78</v>
      </c>
      <c r="B92" s="79">
        <v>17</v>
      </c>
      <c r="C92" s="65">
        <v>1</v>
      </c>
      <c r="D92" s="66"/>
      <c r="E92" s="20">
        <v>1</v>
      </c>
      <c r="F92" s="66">
        <v>1</v>
      </c>
      <c r="G92" s="66"/>
      <c r="H92" s="67">
        <v>1</v>
      </c>
      <c r="I92" s="65"/>
      <c r="J92" s="66"/>
      <c r="K92" s="20"/>
      <c r="L92" s="65"/>
      <c r="M92" s="66"/>
      <c r="N92" s="67"/>
      <c r="O92" s="65"/>
      <c r="P92" s="66"/>
      <c r="Q92" s="20"/>
      <c r="R92" s="66"/>
      <c r="S92" s="66"/>
      <c r="T92" s="67"/>
      <c r="U92" s="65"/>
      <c r="V92" s="66"/>
      <c r="W92" s="20"/>
      <c r="X92" s="65"/>
      <c r="Y92" s="66"/>
      <c r="Z92" s="20"/>
      <c r="AA92" s="68">
        <f t="shared" si="42"/>
        <v>2</v>
      </c>
      <c r="AB92" s="68">
        <f t="shared" si="43"/>
        <v>0</v>
      </c>
      <c r="AC92" s="89">
        <f t="shared" si="44"/>
        <v>2</v>
      </c>
    </row>
    <row r="93" spans="1:29" s="1" customFormat="1" ht="13.5" thickBot="1" x14ac:dyDescent="0.25">
      <c r="A93" s="52" t="s">
        <v>18</v>
      </c>
      <c r="B93" s="53"/>
      <c r="C93" s="18">
        <f>SUBTOTAL(9,C89:C92)</f>
        <v>59</v>
      </c>
      <c r="D93" s="17">
        <f t="shared" ref="D93:Z93" si="51">SUBTOTAL(9,D89:D92)</f>
        <v>2</v>
      </c>
      <c r="E93" s="16">
        <f t="shared" si="51"/>
        <v>61</v>
      </c>
      <c r="F93" s="17">
        <f t="shared" si="51"/>
        <v>6</v>
      </c>
      <c r="G93" s="17">
        <f t="shared" si="51"/>
        <v>0</v>
      </c>
      <c r="H93" s="17">
        <f t="shared" si="51"/>
        <v>6</v>
      </c>
      <c r="I93" s="18">
        <f t="shared" si="51"/>
        <v>2</v>
      </c>
      <c r="J93" s="17">
        <f t="shared" si="51"/>
        <v>0</v>
      </c>
      <c r="K93" s="16">
        <f t="shared" si="51"/>
        <v>2</v>
      </c>
      <c r="L93" s="18">
        <f t="shared" si="51"/>
        <v>2</v>
      </c>
      <c r="M93" s="17">
        <f t="shared" si="51"/>
        <v>0</v>
      </c>
      <c r="N93" s="17">
        <f t="shared" si="51"/>
        <v>2</v>
      </c>
      <c r="O93" s="18">
        <f t="shared" si="51"/>
        <v>1</v>
      </c>
      <c r="P93" s="17">
        <f t="shared" si="51"/>
        <v>0</v>
      </c>
      <c r="Q93" s="16">
        <f t="shared" si="51"/>
        <v>1</v>
      </c>
      <c r="R93" s="17">
        <f t="shared" si="51"/>
        <v>0</v>
      </c>
      <c r="S93" s="17">
        <f t="shared" si="51"/>
        <v>0</v>
      </c>
      <c r="T93" s="17">
        <f t="shared" si="51"/>
        <v>0</v>
      </c>
      <c r="U93" s="18">
        <f t="shared" si="51"/>
        <v>0</v>
      </c>
      <c r="V93" s="17">
        <f t="shared" si="51"/>
        <v>0</v>
      </c>
      <c r="W93" s="16">
        <f t="shared" si="51"/>
        <v>0</v>
      </c>
      <c r="X93" s="18">
        <f>SUBTOTAL(9,X89:X92)</f>
        <v>0</v>
      </c>
      <c r="Y93" s="17">
        <f t="shared" si="51"/>
        <v>1</v>
      </c>
      <c r="Z93" s="16">
        <f t="shared" si="51"/>
        <v>1</v>
      </c>
      <c r="AA93" s="81">
        <f>F93+I93+L93+O93+R93+U93+X93+C93</f>
        <v>70</v>
      </c>
      <c r="AB93" s="81">
        <f t="shared" si="43"/>
        <v>3</v>
      </c>
      <c r="AC93" s="82">
        <f t="shared" si="44"/>
        <v>73</v>
      </c>
    </row>
    <row r="94" spans="1:29" x14ac:dyDescent="0.2">
      <c r="A94" s="63"/>
      <c r="B94" s="56"/>
      <c r="C94" s="57"/>
      <c r="D94" s="58"/>
      <c r="E94" s="59"/>
      <c r="F94" s="60"/>
      <c r="G94" s="60"/>
      <c r="H94" s="60"/>
      <c r="I94" s="57"/>
      <c r="J94" s="58"/>
      <c r="K94" s="59"/>
      <c r="L94" s="57"/>
      <c r="M94" s="60"/>
      <c r="N94" s="60"/>
      <c r="O94" s="57"/>
      <c r="P94" s="58"/>
      <c r="Q94" s="59"/>
      <c r="R94" s="60"/>
      <c r="S94" s="60"/>
      <c r="T94" s="60"/>
      <c r="U94" s="57"/>
      <c r="V94" s="58"/>
      <c r="W94" s="59"/>
      <c r="X94" s="57"/>
      <c r="Y94" s="58"/>
      <c r="Z94" s="59"/>
      <c r="AA94" s="61"/>
      <c r="AB94" s="61"/>
      <c r="AC94" s="72"/>
    </row>
    <row r="95" spans="1:29" s="14" customFormat="1" x14ac:dyDescent="0.2">
      <c r="A95" s="55" t="s">
        <v>74</v>
      </c>
      <c r="B95" s="56">
        <v>7</v>
      </c>
      <c r="C95" s="73">
        <v>8</v>
      </c>
      <c r="D95" s="74">
        <v>1</v>
      </c>
      <c r="E95" s="49">
        <v>9</v>
      </c>
      <c r="F95" s="55">
        <v>1</v>
      </c>
      <c r="G95" s="55"/>
      <c r="H95" s="75">
        <v>1</v>
      </c>
      <c r="I95" s="73"/>
      <c r="J95" s="74"/>
      <c r="K95" s="49"/>
      <c r="L95" s="73"/>
      <c r="M95" s="55"/>
      <c r="N95" s="75"/>
      <c r="O95" s="73"/>
      <c r="P95" s="74">
        <v>1</v>
      </c>
      <c r="Q95" s="49">
        <v>1</v>
      </c>
      <c r="R95" s="55"/>
      <c r="S95" s="55"/>
      <c r="T95" s="75"/>
      <c r="U95" s="73"/>
      <c r="V95" s="74"/>
      <c r="W95" s="49"/>
      <c r="X95" s="73"/>
      <c r="Y95" s="74"/>
      <c r="Z95" s="49"/>
      <c r="AA95" s="76">
        <f t="shared" si="42"/>
        <v>9</v>
      </c>
      <c r="AB95" s="76">
        <f t="shared" si="43"/>
        <v>2</v>
      </c>
      <c r="AC95" s="99">
        <f t="shared" si="44"/>
        <v>11</v>
      </c>
    </row>
    <row r="96" spans="1:29" x14ac:dyDescent="0.2">
      <c r="A96" s="63"/>
      <c r="B96" s="56"/>
      <c r="C96" s="57"/>
      <c r="D96" s="58"/>
      <c r="E96" s="59"/>
      <c r="F96" s="60"/>
      <c r="G96" s="60"/>
      <c r="H96" s="60"/>
      <c r="I96" s="57"/>
      <c r="J96" s="58"/>
      <c r="K96" s="59"/>
      <c r="L96" s="57"/>
      <c r="M96" s="60"/>
      <c r="N96" s="60"/>
      <c r="O96" s="57"/>
      <c r="P96" s="58"/>
      <c r="Q96" s="59"/>
      <c r="R96" s="60"/>
      <c r="S96" s="60"/>
      <c r="T96" s="60"/>
      <c r="U96" s="57"/>
      <c r="V96" s="58"/>
      <c r="W96" s="59"/>
      <c r="X96" s="57"/>
      <c r="Y96" s="58"/>
      <c r="Z96" s="59"/>
      <c r="AA96" s="61"/>
      <c r="AB96" s="61"/>
      <c r="AC96" s="72"/>
    </row>
    <row r="97" spans="1:29" s="1" customFormat="1" x14ac:dyDescent="0.2">
      <c r="A97" s="63" t="s">
        <v>67</v>
      </c>
      <c r="B97" s="64">
        <v>7</v>
      </c>
      <c r="C97" s="65">
        <v>22</v>
      </c>
      <c r="D97" s="66">
        <v>1</v>
      </c>
      <c r="E97" s="20">
        <v>23</v>
      </c>
      <c r="F97" s="63"/>
      <c r="G97" s="63"/>
      <c r="H97" s="80"/>
      <c r="I97" s="65"/>
      <c r="J97" s="66"/>
      <c r="K97" s="80"/>
      <c r="L97" s="65"/>
      <c r="M97" s="63"/>
      <c r="N97" s="80"/>
      <c r="O97" s="65"/>
      <c r="P97" s="66"/>
      <c r="Q97" s="20"/>
      <c r="R97" s="63"/>
      <c r="S97" s="63"/>
      <c r="T97" s="80"/>
      <c r="U97" s="65"/>
      <c r="V97" s="66"/>
      <c r="W97" s="20"/>
      <c r="X97" s="65">
        <v>2</v>
      </c>
      <c r="Y97" s="66"/>
      <c r="Z97" s="20">
        <v>2</v>
      </c>
      <c r="AA97" s="84">
        <f>F97+I97+L97+O97+R97+U97+X97+C97</f>
        <v>24</v>
      </c>
      <c r="AB97" s="84">
        <f t="shared" si="43"/>
        <v>1</v>
      </c>
      <c r="AC97" s="89">
        <f t="shared" si="44"/>
        <v>25</v>
      </c>
    </row>
    <row r="98" spans="1:29" s="1" customFormat="1" ht="15" x14ac:dyDescent="0.25">
      <c r="A98" s="252" t="s">
        <v>125</v>
      </c>
      <c r="B98" s="64">
        <v>8</v>
      </c>
      <c r="C98" s="65">
        <v>1</v>
      </c>
      <c r="D98" s="66"/>
      <c r="E98" s="20">
        <v>1</v>
      </c>
      <c r="F98" s="63"/>
      <c r="G98" s="63"/>
      <c r="H98" s="80"/>
      <c r="I98" s="65"/>
      <c r="J98" s="66"/>
      <c r="K98" s="80"/>
      <c r="L98" s="65"/>
      <c r="M98" s="63"/>
      <c r="N98" s="80"/>
      <c r="O98" s="65"/>
      <c r="P98" s="66"/>
      <c r="Q98" s="20"/>
      <c r="R98" s="63"/>
      <c r="S98" s="63"/>
      <c r="T98" s="80"/>
      <c r="U98" s="65"/>
      <c r="V98" s="66"/>
      <c r="W98" s="20"/>
      <c r="X98" s="65"/>
      <c r="Y98" s="66"/>
      <c r="Z98" s="20"/>
      <c r="AA98" s="84">
        <f>F98+I98+L98+O98+R98+U98+X98+C98</f>
        <v>1</v>
      </c>
      <c r="AB98" s="84">
        <f t="shared" ref="AB98" si="52">G98+J98+M98+P98+S98+V98+Y98+D98</f>
        <v>0</v>
      </c>
      <c r="AC98" s="89">
        <f t="shared" ref="AC98" si="53">H98+K98+N98+Q98+T98+W98+Z98+E98</f>
        <v>1</v>
      </c>
    </row>
    <row r="99" spans="1:29" s="1" customFormat="1" ht="13.5" thickBot="1" x14ac:dyDescent="0.25">
      <c r="A99" s="63" t="s">
        <v>75</v>
      </c>
      <c r="B99" s="64">
        <v>17</v>
      </c>
      <c r="C99" s="65">
        <v>3</v>
      </c>
      <c r="D99" s="66"/>
      <c r="E99" s="20">
        <v>3</v>
      </c>
      <c r="F99" s="63">
        <v>1</v>
      </c>
      <c r="G99" s="63"/>
      <c r="H99" s="80">
        <v>1</v>
      </c>
      <c r="I99" s="65"/>
      <c r="J99" s="66"/>
      <c r="K99" s="20"/>
      <c r="L99" s="65"/>
      <c r="M99" s="63"/>
      <c r="N99" s="80"/>
      <c r="O99" s="65"/>
      <c r="P99" s="66"/>
      <c r="Q99" s="20"/>
      <c r="R99" s="63"/>
      <c r="S99" s="63"/>
      <c r="T99" s="80"/>
      <c r="U99" s="65">
        <v>2</v>
      </c>
      <c r="V99" s="66"/>
      <c r="W99" s="20">
        <v>2</v>
      </c>
      <c r="X99" s="65"/>
      <c r="Y99" s="66"/>
      <c r="Z99" s="20"/>
      <c r="AA99" s="84">
        <f t="shared" si="42"/>
        <v>6</v>
      </c>
      <c r="AB99" s="84">
        <f t="shared" si="43"/>
        <v>0</v>
      </c>
      <c r="AC99" s="89">
        <f t="shared" si="44"/>
        <v>6</v>
      </c>
    </row>
    <row r="100" spans="1:29" s="1" customFormat="1" ht="13.5" thickBot="1" x14ac:dyDescent="0.25">
      <c r="A100" s="52" t="s">
        <v>107</v>
      </c>
      <c r="B100" s="53"/>
      <c r="C100" s="18">
        <f t="shared" ref="C100:Z100" si="54">SUBTOTAL(9,C97:C99)</f>
        <v>26</v>
      </c>
      <c r="D100" s="17">
        <f t="shared" si="54"/>
        <v>1</v>
      </c>
      <c r="E100" s="16">
        <f t="shared" si="54"/>
        <v>27</v>
      </c>
      <c r="F100" s="18">
        <f t="shared" si="54"/>
        <v>1</v>
      </c>
      <c r="G100" s="17">
        <f t="shared" si="54"/>
        <v>0</v>
      </c>
      <c r="H100" s="16">
        <f t="shared" si="54"/>
        <v>1</v>
      </c>
      <c r="I100" s="18">
        <f t="shared" si="54"/>
        <v>0</v>
      </c>
      <c r="J100" s="17">
        <f t="shared" si="54"/>
        <v>0</v>
      </c>
      <c r="K100" s="16">
        <f t="shared" si="54"/>
        <v>0</v>
      </c>
      <c r="L100" s="18">
        <f t="shared" si="54"/>
        <v>0</v>
      </c>
      <c r="M100" s="17">
        <f t="shared" si="54"/>
        <v>0</v>
      </c>
      <c r="N100" s="16">
        <f t="shared" si="54"/>
        <v>0</v>
      </c>
      <c r="O100" s="18">
        <f t="shared" si="54"/>
        <v>0</v>
      </c>
      <c r="P100" s="17">
        <f t="shared" si="54"/>
        <v>0</v>
      </c>
      <c r="Q100" s="16">
        <f t="shared" si="54"/>
        <v>0</v>
      </c>
      <c r="R100" s="18">
        <f t="shared" si="54"/>
        <v>0</v>
      </c>
      <c r="S100" s="17">
        <f t="shared" si="54"/>
        <v>0</v>
      </c>
      <c r="T100" s="16">
        <f t="shared" si="54"/>
        <v>0</v>
      </c>
      <c r="U100" s="18">
        <f>SUBTOTAL(9,U97:U99)</f>
        <v>2</v>
      </c>
      <c r="V100" s="17">
        <f t="shared" si="54"/>
        <v>0</v>
      </c>
      <c r="W100" s="16">
        <f t="shared" si="54"/>
        <v>2</v>
      </c>
      <c r="X100" s="18">
        <f>SUBTOTAL(9,X97:X99)</f>
        <v>2</v>
      </c>
      <c r="Y100" s="17">
        <f t="shared" si="54"/>
        <v>0</v>
      </c>
      <c r="Z100" s="16">
        <f t="shared" si="54"/>
        <v>2</v>
      </c>
      <c r="AA100" s="81">
        <f>F100+I100+L100+O100+R100+U100+X100+C100</f>
        <v>31</v>
      </c>
      <c r="AB100" s="81">
        <f t="shared" si="43"/>
        <v>1</v>
      </c>
      <c r="AC100" s="82">
        <f t="shared" si="44"/>
        <v>32</v>
      </c>
    </row>
    <row r="101" spans="1:29" x14ac:dyDescent="0.2">
      <c r="A101" s="63"/>
      <c r="B101" s="56"/>
      <c r="C101" s="57"/>
      <c r="D101" s="58"/>
      <c r="E101" s="59"/>
      <c r="F101" s="60"/>
      <c r="G101" s="60"/>
      <c r="H101" s="60"/>
      <c r="I101" s="57"/>
      <c r="J101" s="58"/>
      <c r="K101" s="59"/>
      <c r="L101" s="57"/>
      <c r="M101" s="60"/>
      <c r="N101" s="60"/>
      <c r="O101" s="57"/>
      <c r="P101" s="58"/>
      <c r="Q101" s="59"/>
      <c r="R101" s="60"/>
      <c r="S101" s="60"/>
      <c r="T101" s="60"/>
      <c r="U101" s="57"/>
      <c r="V101" s="58"/>
      <c r="W101" s="59"/>
      <c r="X101" s="57"/>
      <c r="Y101" s="58"/>
      <c r="Z101" s="59"/>
      <c r="AA101" s="61"/>
      <c r="AB101" s="61"/>
      <c r="AC101" s="72"/>
    </row>
    <row r="102" spans="1:29" s="222" customFormat="1" x14ac:dyDescent="0.2">
      <c r="A102" s="45" t="s">
        <v>64</v>
      </c>
      <c r="B102" s="46">
        <v>7</v>
      </c>
      <c r="C102" s="47">
        <v>17</v>
      </c>
      <c r="D102" s="48">
        <v>4</v>
      </c>
      <c r="E102" s="172">
        <v>21</v>
      </c>
      <c r="F102" s="45">
        <v>2</v>
      </c>
      <c r="G102" s="45"/>
      <c r="H102" s="173">
        <v>2</v>
      </c>
      <c r="I102" s="47">
        <v>1</v>
      </c>
      <c r="J102" s="48"/>
      <c r="K102" s="172">
        <v>1</v>
      </c>
      <c r="L102" s="47">
        <v>2</v>
      </c>
      <c r="M102" s="45"/>
      <c r="N102" s="173">
        <v>2</v>
      </c>
      <c r="O102" s="47">
        <v>1</v>
      </c>
      <c r="P102" s="48"/>
      <c r="Q102" s="172">
        <v>1</v>
      </c>
      <c r="R102" s="45"/>
      <c r="S102" s="45"/>
      <c r="T102" s="173"/>
      <c r="U102" s="47"/>
      <c r="V102" s="48"/>
      <c r="W102" s="172"/>
      <c r="X102" s="47">
        <v>1</v>
      </c>
      <c r="Y102" s="48">
        <v>1</v>
      </c>
      <c r="Z102" s="172">
        <v>2</v>
      </c>
      <c r="AA102" s="217">
        <f>F102+I102+L102+O102+R102+U102+X102+C102</f>
        <v>24</v>
      </c>
      <c r="AB102" s="217">
        <f>G102+J102+M102+P102+S102+V102+Y102+D102</f>
        <v>5</v>
      </c>
      <c r="AC102" s="218">
        <f t="shared" si="44"/>
        <v>29</v>
      </c>
    </row>
    <row r="103" spans="1:29" s="222" customFormat="1" x14ac:dyDescent="0.2">
      <c r="A103" s="45" t="s">
        <v>65</v>
      </c>
      <c r="B103" s="46">
        <v>7</v>
      </c>
      <c r="C103" s="47">
        <v>4</v>
      </c>
      <c r="D103" s="48">
        <v>5</v>
      </c>
      <c r="E103" s="172">
        <v>9</v>
      </c>
      <c r="F103" s="45"/>
      <c r="G103" s="45"/>
      <c r="H103" s="173"/>
      <c r="I103" s="47"/>
      <c r="J103" s="48"/>
      <c r="K103" s="172"/>
      <c r="L103" s="47">
        <v>1</v>
      </c>
      <c r="M103" s="45"/>
      <c r="N103" s="173">
        <v>1</v>
      </c>
      <c r="O103" s="47"/>
      <c r="P103" s="48"/>
      <c r="Q103" s="172"/>
      <c r="R103" s="45"/>
      <c r="S103" s="45"/>
      <c r="T103" s="173"/>
      <c r="U103" s="47">
        <v>4</v>
      </c>
      <c r="V103" s="48">
        <v>1</v>
      </c>
      <c r="W103" s="172">
        <v>5</v>
      </c>
      <c r="X103" s="47">
        <v>1</v>
      </c>
      <c r="Y103" s="48">
        <v>1</v>
      </c>
      <c r="Z103" s="172">
        <v>2</v>
      </c>
      <c r="AA103" s="217">
        <f t="shared" si="42"/>
        <v>10</v>
      </c>
      <c r="AB103" s="217">
        <f t="shared" si="43"/>
        <v>7</v>
      </c>
      <c r="AC103" s="218">
        <f t="shared" si="44"/>
        <v>17</v>
      </c>
    </row>
    <row r="104" spans="1:29" s="1" customFormat="1" x14ac:dyDescent="0.2">
      <c r="A104" s="45" t="s">
        <v>69</v>
      </c>
      <c r="B104" s="64">
        <v>7</v>
      </c>
      <c r="C104" s="65">
        <v>5</v>
      </c>
      <c r="D104" s="66">
        <v>2</v>
      </c>
      <c r="E104" s="20">
        <v>7</v>
      </c>
      <c r="F104" s="63"/>
      <c r="G104" s="63"/>
      <c r="H104" s="80"/>
      <c r="I104" s="65"/>
      <c r="J104" s="66"/>
      <c r="K104" s="20"/>
      <c r="L104" s="65"/>
      <c r="M104" s="63"/>
      <c r="N104" s="80"/>
      <c r="O104" s="65"/>
      <c r="P104" s="66"/>
      <c r="Q104" s="20"/>
      <c r="R104" s="63"/>
      <c r="S104" s="63"/>
      <c r="T104" s="80"/>
      <c r="U104" s="65"/>
      <c r="V104" s="66"/>
      <c r="W104" s="20"/>
      <c r="X104" s="65"/>
      <c r="Y104" s="66"/>
      <c r="Z104" s="20"/>
      <c r="AA104" s="84">
        <f t="shared" si="42"/>
        <v>5</v>
      </c>
      <c r="AB104" s="84">
        <f t="shared" si="43"/>
        <v>2</v>
      </c>
      <c r="AC104" s="89">
        <f t="shared" si="44"/>
        <v>7</v>
      </c>
    </row>
    <row r="105" spans="1:29" s="1" customFormat="1" x14ac:dyDescent="0.2">
      <c r="A105" s="45" t="s">
        <v>70</v>
      </c>
      <c r="B105" s="64">
        <v>7</v>
      </c>
      <c r="C105" s="65"/>
      <c r="D105" s="66"/>
      <c r="E105" s="20"/>
      <c r="F105" s="63"/>
      <c r="G105" s="63"/>
      <c r="H105" s="80"/>
      <c r="I105" s="65"/>
      <c r="J105" s="66"/>
      <c r="K105" s="20"/>
      <c r="L105" s="65"/>
      <c r="M105" s="63"/>
      <c r="N105" s="80"/>
      <c r="O105" s="65"/>
      <c r="P105" s="66"/>
      <c r="Q105" s="20"/>
      <c r="R105" s="63"/>
      <c r="S105" s="63"/>
      <c r="T105" s="80"/>
      <c r="U105" s="65"/>
      <c r="V105" s="66"/>
      <c r="W105" s="20"/>
      <c r="X105" s="65"/>
      <c r="Y105" s="66"/>
      <c r="Z105" s="20"/>
      <c r="AA105" s="84">
        <f t="shared" si="42"/>
        <v>0</v>
      </c>
      <c r="AB105" s="84">
        <f t="shared" si="43"/>
        <v>0</v>
      </c>
      <c r="AC105" s="89">
        <f t="shared" si="44"/>
        <v>0</v>
      </c>
    </row>
    <row r="106" spans="1:29" s="1" customFormat="1" ht="13.5" thickBot="1" x14ac:dyDescent="0.25">
      <c r="A106" s="45" t="s">
        <v>124</v>
      </c>
      <c r="B106" s="64">
        <v>7</v>
      </c>
      <c r="C106" s="65">
        <v>1</v>
      </c>
      <c r="D106" s="66">
        <v>2</v>
      </c>
      <c r="E106" s="20">
        <v>3</v>
      </c>
      <c r="F106" s="63"/>
      <c r="G106" s="63"/>
      <c r="H106" s="80"/>
      <c r="I106" s="65"/>
      <c r="J106" s="66"/>
      <c r="K106" s="20"/>
      <c r="L106" s="65"/>
      <c r="M106" s="63"/>
      <c r="N106" s="80"/>
      <c r="O106" s="65"/>
      <c r="P106" s="66"/>
      <c r="Q106" s="20"/>
      <c r="R106" s="63"/>
      <c r="S106" s="63"/>
      <c r="T106" s="80"/>
      <c r="U106" s="65"/>
      <c r="V106" s="66">
        <v>2</v>
      </c>
      <c r="W106" s="20">
        <v>2</v>
      </c>
      <c r="X106" s="65"/>
      <c r="Y106" s="66"/>
      <c r="Z106" s="20"/>
      <c r="AA106" s="84">
        <f t="shared" ref="AA106" si="55">F106+I106+L106+O106+R106+U106+X106+C106</f>
        <v>1</v>
      </c>
      <c r="AB106" s="84">
        <f t="shared" ref="AB106" si="56">G106+J106+M106+P106+S106+V106+Y106+D106</f>
        <v>4</v>
      </c>
      <c r="AC106" s="89">
        <f t="shared" ref="AC106" si="57">H106+K106+N106+Q106+T106+W106+Z106+E106</f>
        <v>5</v>
      </c>
    </row>
    <row r="107" spans="1:29" s="1" customFormat="1" ht="13.5" thickBot="1" x14ac:dyDescent="0.25">
      <c r="A107" s="52" t="s">
        <v>17</v>
      </c>
      <c r="B107" s="53"/>
      <c r="C107" s="18">
        <f>SUBTOTAL(9,C102:C106)</f>
        <v>27</v>
      </c>
      <c r="D107" s="17">
        <f t="shared" ref="D107:Z107" si="58">SUBTOTAL(9,D102:D106)</f>
        <v>13</v>
      </c>
      <c r="E107" s="16">
        <f t="shared" si="58"/>
        <v>40</v>
      </c>
      <c r="F107" s="18">
        <f t="shared" si="58"/>
        <v>2</v>
      </c>
      <c r="G107" s="17">
        <f t="shared" si="58"/>
        <v>0</v>
      </c>
      <c r="H107" s="16">
        <f t="shared" si="58"/>
        <v>2</v>
      </c>
      <c r="I107" s="18">
        <f t="shared" si="58"/>
        <v>1</v>
      </c>
      <c r="J107" s="17">
        <f t="shared" si="58"/>
        <v>0</v>
      </c>
      <c r="K107" s="16">
        <f t="shared" si="58"/>
        <v>1</v>
      </c>
      <c r="L107" s="18">
        <f t="shared" si="58"/>
        <v>3</v>
      </c>
      <c r="M107" s="17">
        <f t="shared" si="58"/>
        <v>0</v>
      </c>
      <c r="N107" s="16">
        <f t="shared" si="58"/>
        <v>3</v>
      </c>
      <c r="O107" s="18">
        <f t="shared" si="58"/>
        <v>1</v>
      </c>
      <c r="P107" s="17">
        <f t="shared" si="58"/>
        <v>0</v>
      </c>
      <c r="Q107" s="16">
        <f t="shared" si="58"/>
        <v>1</v>
      </c>
      <c r="R107" s="17">
        <f t="shared" si="58"/>
        <v>0</v>
      </c>
      <c r="S107" s="17">
        <f t="shared" si="58"/>
        <v>0</v>
      </c>
      <c r="T107" s="17">
        <f t="shared" si="58"/>
        <v>0</v>
      </c>
      <c r="U107" s="18">
        <f t="shared" si="58"/>
        <v>4</v>
      </c>
      <c r="V107" s="17">
        <f t="shared" si="58"/>
        <v>3</v>
      </c>
      <c r="W107" s="16">
        <f t="shared" si="58"/>
        <v>7</v>
      </c>
      <c r="X107" s="18">
        <f t="shared" si="58"/>
        <v>2</v>
      </c>
      <c r="Y107" s="17">
        <f t="shared" si="58"/>
        <v>2</v>
      </c>
      <c r="Z107" s="16">
        <f t="shared" si="58"/>
        <v>4</v>
      </c>
      <c r="AA107" s="71">
        <f>F107+I107+L107+O107+R107+U107+X107+C107</f>
        <v>40</v>
      </c>
      <c r="AB107" s="81">
        <f t="shared" si="43"/>
        <v>18</v>
      </c>
      <c r="AC107" s="82">
        <f t="shared" si="44"/>
        <v>58</v>
      </c>
    </row>
    <row r="108" spans="1:29" s="1" customFormat="1" ht="13.5" thickBot="1" x14ac:dyDescent="0.25">
      <c r="A108" s="63"/>
      <c r="B108" s="56"/>
      <c r="C108" s="73"/>
      <c r="D108" s="74"/>
      <c r="E108" s="129"/>
      <c r="F108" s="55"/>
      <c r="G108" s="55"/>
      <c r="H108" s="55"/>
      <c r="I108" s="73"/>
      <c r="J108" s="74"/>
      <c r="K108" s="129"/>
      <c r="L108" s="73"/>
      <c r="M108" s="55"/>
      <c r="N108" s="55"/>
      <c r="O108" s="73"/>
      <c r="P108" s="74"/>
      <c r="Q108" s="129"/>
      <c r="R108" s="55"/>
      <c r="S108" s="55"/>
      <c r="T108" s="55"/>
      <c r="U108" s="73"/>
      <c r="V108" s="74"/>
      <c r="W108" s="129"/>
      <c r="X108" s="73"/>
      <c r="Y108" s="74"/>
      <c r="Z108" s="129"/>
      <c r="AA108" s="130"/>
      <c r="AB108" s="130"/>
      <c r="AC108" s="131"/>
    </row>
    <row r="109" spans="1:29" s="1" customFormat="1" ht="13.5" thickBot="1" x14ac:dyDescent="0.25">
      <c r="A109" s="132" t="s">
        <v>16</v>
      </c>
      <c r="B109" s="133"/>
      <c r="C109" s="132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5"/>
      <c r="AC109" s="136"/>
    </row>
    <row r="110" spans="1:29" s="1" customFormat="1" x14ac:dyDescent="0.2">
      <c r="A110" s="55" t="s">
        <v>2</v>
      </c>
      <c r="B110" s="137">
        <v>7</v>
      </c>
      <c r="C110" s="55">
        <f>C76+C81+C84+C89+C91+C95+C97+C107+C77</f>
        <v>152</v>
      </c>
      <c r="D110" s="55">
        <f t="shared" ref="D110:Z110" si="59">D76+D81+D84+D89+D91+D95+D97+D107+D77</f>
        <v>36</v>
      </c>
      <c r="E110" s="49">
        <f t="shared" si="59"/>
        <v>188</v>
      </c>
      <c r="F110" s="55">
        <f t="shared" si="59"/>
        <v>15</v>
      </c>
      <c r="G110" s="55">
        <f t="shared" si="59"/>
        <v>3</v>
      </c>
      <c r="H110" s="49">
        <f t="shared" si="59"/>
        <v>18</v>
      </c>
      <c r="I110" s="55">
        <f t="shared" si="59"/>
        <v>5</v>
      </c>
      <c r="J110" s="55">
        <f t="shared" si="59"/>
        <v>0</v>
      </c>
      <c r="K110" s="49">
        <f t="shared" si="59"/>
        <v>5</v>
      </c>
      <c r="L110" s="55">
        <f t="shared" si="59"/>
        <v>5</v>
      </c>
      <c r="M110" s="55">
        <f t="shared" si="59"/>
        <v>0</v>
      </c>
      <c r="N110" s="49">
        <f t="shared" si="59"/>
        <v>5</v>
      </c>
      <c r="O110" s="55">
        <f t="shared" si="59"/>
        <v>3</v>
      </c>
      <c r="P110" s="55">
        <f t="shared" si="59"/>
        <v>1</v>
      </c>
      <c r="Q110" s="49">
        <f t="shared" si="59"/>
        <v>4</v>
      </c>
      <c r="R110" s="55">
        <f t="shared" si="59"/>
        <v>0</v>
      </c>
      <c r="S110" s="55">
        <f t="shared" si="59"/>
        <v>0</v>
      </c>
      <c r="T110" s="49">
        <f t="shared" si="59"/>
        <v>0</v>
      </c>
      <c r="U110" s="55">
        <f t="shared" si="59"/>
        <v>6</v>
      </c>
      <c r="V110" s="55">
        <f t="shared" si="59"/>
        <v>3</v>
      </c>
      <c r="W110" s="49">
        <f t="shared" si="59"/>
        <v>9</v>
      </c>
      <c r="X110" s="55">
        <f>X76+X81+X84+X89+X91+X95+X97+X107+X77</f>
        <v>6</v>
      </c>
      <c r="Y110" s="55">
        <f t="shared" si="59"/>
        <v>3</v>
      </c>
      <c r="Z110" s="49">
        <f t="shared" si="59"/>
        <v>9</v>
      </c>
      <c r="AA110" s="76">
        <f t="shared" ref="AA110:AA112" si="60">F110+I110+L110+O110+R110+U110+X110+C110</f>
        <v>192</v>
      </c>
      <c r="AB110" s="76">
        <f t="shared" ref="AB110:AB112" si="61">G110+J110+M110+P110+S110+V110+Y110+D110</f>
        <v>46</v>
      </c>
      <c r="AC110" s="99">
        <f t="shared" ref="AC110:AC112" si="62">H110+K110+N110+Q110+T110+W110+Z110+E110</f>
        <v>238</v>
      </c>
    </row>
    <row r="111" spans="1:29" s="1" customFormat="1" x14ac:dyDescent="0.2">
      <c r="A111" s="55" t="s">
        <v>112</v>
      </c>
      <c r="B111" s="137">
        <v>8</v>
      </c>
      <c r="C111" s="55">
        <f>C82+C90+C83+C85+C98</f>
        <v>34</v>
      </c>
      <c r="D111" s="55">
        <f t="shared" ref="D111:Z111" si="63">D82+D90+D83+D85+D98</f>
        <v>11</v>
      </c>
      <c r="E111" s="49">
        <f t="shared" si="63"/>
        <v>45</v>
      </c>
      <c r="F111" s="55">
        <f t="shared" si="63"/>
        <v>9</v>
      </c>
      <c r="G111" s="55">
        <f t="shared" si="63"/>
        <v>2</v>
      </c>
      <c r="H111" s="75">
        <f t="shared" si="63"/>
        <v>11</v>
      </c>
      <c r="I111" s="73">
        <f t="shared" si="63"/>
        <v>0</v>
      </c>
      <c r="J111" s="74">
        <f t="shared" si="63"/>
        <v>0</v>
      </c>
      <c r="K111" s="49">
        <f t="shared" si="63"/>
        <v>0</v>
      </c>
      <c r="L111" s="73">
        <f t="shared" si="63"/>
        <v>3</v>
      </c>
      <c r="M111" s="55">
        <f t="shared" si="63"/>
        <v>1</v>
      </c>
      <c r="N111" s="75">
        <f t="shared" si="63"/>
        <v>4</v>
      </c>
      <c r="O111" s="73">
        <f t="shared" si="63"/>
        <v>0</v>
      </c>
      <c r="P111" s="74">
        <f t="shared" si="63"/>
        <v>0</v>
      </c>
      <c r="Q111" s="49">
        <f t="shared" si="63"/>
        <v>0</v>
      </c>
      <c r="R111" s="55">
        <f t="shared" si="63"/>
        <v>0</v>
      </c>
      <c r="S111" s="55">
        <f t="shared" si="63"/>
        <v>0</v>
      </c>
      <c r="T111" s="75">
        <f t="shared" si="63"/>
        <v>0</v>
      </c>
      <c r="U111" s="73">
        <f t="shared" si="63"/>
        <v>0</v>
      </c>
      <c r="V111" s="74">
        <f t="shared" si="63"/>
        <v>0</v>
      </c>
      <c r="W111" s="49">
        <f t="shared" si="63"/>
        <v>0</v>
      </c>
      <c r="X111" s="73">
        <f t="shared" si="63"/>
        <v>2</v>
      </c>
      <c r="Y111" s="74">
        <f t="shared" si="63"/>
        <v>2</v>
      </c>
      <c r="Z111" s="49">
        <f t="shared" si="63"/>
        <v>4</v>
      </c>
      <c r="AA111" s="76">
        <f t="shared" si="60"/>
        <v>48</v>
      </c>
      <c r="AB111" s="76">
        <f t="shared" si="61"/>
        <v>16</v>
      </c>
      <c r="AC111" s="99">
        <f t="shared" si="62"/>
        <v>64</v>
      </c>
    </row>
    <row r="112" spans="1:29" s="1" customFormat="1" ht="13.5" thickBot="1" x14ac:dyDescent="0.25">
      <c r="A112" s="55" t="s">
        <v>1</v>
      </c>
      <c r="B112" s="123">
        <v>17</v>
      </c>
      <c r="C112" s="55">
        <f t="shared" ref="C112:Z112" si="64">C78+C86+C92+C99</f>
        <v>12</v>
      </c>
      <c r="D112" s="55">
        <f t="shared" si="64"/>
        <v>3</v>
      </c>
      <c r="E112" s="49">
        <f t="shared" si="64"/>
        <v>15</v>
      </c>
      <c r="F112" s="55">
        <f t="shared" si="64"/>
        <v>6</v>
      </c>
      <c r="G112" s="55">
        <f t="shared" si="64"/>
        <v>1</v>
      </c>
      <c r="H112" s="49">
        <f t="shared" si="64"/>
        <v>7</v>
      </c>
      <c r="I112" s="73">
        <f t="shared" si="64"/>
        <v>0</v>
      </c>
      <c r="J112" s="74">
        <f t="shared" si="64"/>
        <v>0</v>
      </c>
      <c r="K112" s="49">
        <f t="shared" si="64"/>
        <v>0</v>
      </c>
      <c r="L112" s="73">
        <f t="shared" si="64"/>
        <v>0</v>
      </c>
      <c r="M112" s="55">
        <f t="shared" si="64"/>
        <v>0</v>
      </c>
      <c r="N112" s="75">
        <f t="shared" si="64"/>
        <v>0</v>
      </c>
      <c r="O112" s="73">
        <f t="shared" si="64"/>
        <v>0</v>
      </c>
      <c r="P112" s="74">
        <f t="shared" si="64"/>
        <v>0</v>
      </c>
      <c r="Q112" s="49">
        <f t="shared" si="64"/>
        <v>0</v>
      </c>
      <c r="R112" s="55">
        <f t="shared" si="64"/>
        <v>0</v>
      </c>
      <c r="S112" s="55">
        <f t="shared" si="64"/>
        <v>0</v>
      </c>
      <c r="T112" s="75">
        <f t="shared" si="64"/>
        <v>0</v>
      </c>
      <c r="U112" s="73">
        <f t="shared" si="64"/>
        <v>2</v>
      </c>
      <c r="V112" s="74">
        <f t="shared" si="64"/>
        <v>0</v>
      </c>
      <c r="W112" s="49">
        <f t="shared" si="64"/>
        <v>2</v>
      </c>
      <c r="X112" s="73">
        <f t="shared" si="64"/>
        <v>0</v>
      </c>
      <c r="Y112" s="74">
        <f t="shared" si="64"/>
        <v>0</v>
      </c>
      <c r="Z112" s="49">
        <f t="shared" si="64"/>
        <v>0</v>
      </c>
      <c r="AA112" s="76">
        <f t="shared" si="60"/>
        <v>20</v>
      </c>
      <c r="AB112" s="76">
        <f t="shared" si="61"/>
        <v>4</v>
      </c>
      <c r="AC112" s="99">
        <f t="shared" si="62"/>
        <v>24</v>
      </c>
    </row>
    <row r="113" spans="1:29" s="1" customFormat="1" ht="13.5" thickBot="1" x14ac:dyDescent="0.25">
      <c r="A113" s="138" t="s">
        <v>0</v>
      </c>
      <c r="B113" s="139"/>
      <c r="C113" s="140">
        <f t="shared" ref="C113:W113" si="65">SUM(C110:C112)</f>
        <v>198</v>
      </c>
      <c r="D113" s="140">
        <f>SUM(D110:D112)</f>
        <v>50</v>
      </c>
      <c r="E113" s="141">
        <f t="shared" si="65"/>
        <v>248</v>
      </c>
      <c r="F113" s="140">
        <f t="shared" si="65"/>
        <v>30</v>
      </c>
      <c r="G113" s="140">
        <f t="shared" si="65"/>
        <v>6</v>
      </c>
      <c r="H113" s="141">
        <f t="shared" si="65"/>
        <v>36</v>
      </c>
      <c r="I113" s="140">
        <f t="shared" si="65"/>
        <v>5</v>
      </c>
      <c r="J113" s="140">
        <f t="shared" si="65"/>
        <v>0</v>
      </c>
      <c r="K113" s="141">
        <f t="shared" si="65"/>
        <v>5</v>
      </c>
      <c r="L113" s="140">
        <f t="shared" si="65"/>
        <v>8</v>
      </c>
      <c r="M113" s="140">
        <f t="shared" si="65"/>
        <v>1</v>
      </c>
      <c r="N113" s="141">
        <f t="shared" si="65"/>
        <v>9</v>
      </c>
      <c r="O113" s="140">
        <f t="shared" si="65"/>
        <v>3</v>
      </c>
      <c r="P113" s="140">
        <f t="shared" si="65"/>
        <v>1</v>
      </c>
      <c r="Q113" s="141">
        <f t="shared" si="65"/>
        <v>4</v>
      </c>
      <c r="R113" s="140">
        <f t="shared" si="65"/>
        <v>0</v>
      </c>
      <c r="S113" s="140">
        <f t="shared" si="65"/>
        <v>0</v>
      </c>
      <c r="T113" s="141">
        <f t="shared" si="65"/>
        <v>0</v>
      </c>
      <c r="U113" s="140">
        <f t="shared" si="65"/>
        <v>8</v>
      </c>
      <c r="V113" s="140">
        <f t="shared" si="65"/>
        <v>3</v>
      </c>
      <c r="W113" s="141">
        <f t="shared" si="65"/>
        <v>11</v>
      </c>
      <c r="X113" s="140">
        <f>SUM(X110:X112)</f>
        <v>8</v>
      </c>
      <c r="Y113" s="140">
        <f t="shared" ref="Y113:Z113" si="66">SUM(Y110:Y112)</f>
        <v>5</v>
      </c>
      <c r="Z113" s="141">
        <f t="shared" si="66"/>
        <v>13</v>
      </c>
      <c r="AA113" s="142">
        <f>SUM(AA110:AA112)</f>
        <v>260</v>
      </c>
      <c r="AB113" s="140">
        <f t="shared" ref="AB113:AC113" si="67">SUM(AB110:AB112)</f>
        <v>66</v>
      </c>
      <c r="AC113" s="230">
        <f t="shared" si="67"/>
        <v>326</v>
      </c>
    </row>
    <row r="114" spans="1:29" s="19" customFormat="1" ht="13.5" thickBot="1" x14ac:dyDescent="0.25">
      <c r="A114" s="52"/>
      <c r="B114" s="53"/>
      <c r="C114" s="112"/>
      <c r="D114" s="112"/>
      <c r="E114" s="112"/>
      <c r="F114" s="52"/>
      <c r="G114" s="112"/>
      <c r="H114" s="112"/>
      <c r="I114" s="52"/>
      <c r="J114" s="112"/>
      <c r="K114" s="112"/>
      <c r="L114" s="52"/>
      <c r="M114" s="112"/>
      <c r="N114" s="112"/>
      <c r="O114" s="52"/>
      <c r="P114" s="112"/>
      <c r="Q114" s="112"/>
      <c r="R114" s="52"/>
      <c r="S114" s="112"/>
      <c r="T114" s="112"/>
      <c r="U114" s="52"/>
      <c r="V114" s="112"/>
      <c r="W114" s="112"/>
      <c r="X114" s="52"/>
      <c r="Y114" s="112"/>
      <c r="Z114" s="112"/>
      <c r="AA114" s="112"/>
      <c r="AB114" s="112"/>
      <c r="AC114" s="112"/>
    </row>
    <row r="115" spans="1:29" s="1" customFormat="1" ht="13.5" thickBot="1" x14ac:dyDescent="0.25">
      <c r="A115" s="143" t="s">
        <v>15</v>
      </c>
      <c r="B115" s="144"/>
      <c r="C115" s="143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6"/>
    </row>
    <row r="116" spans="1:29" x14ac:dyDescent="0.2">
      <c r="A116" s="63"/>
      <c r="B116" s="56"/>
      <c r="C116" s="147"/>
      <c r="D116" s="148"/>
      <c r="E116" s="149"/>
      <c r="F116" s="150"/>
      <c r="G116" s="150"/>
      <c r="H116" s="150"/>
      <c r="I116" s="147"/>
      <c r="J116" s="148"/>
      <c r="K116" s="149"/>
      <c r="L116" s="147"/>
      <c r="M116" s="150"/>
      <c r="N116" s="150"/>
      <c r="O116" s="147"/>
      <c r="P116" s="148"/>
      <c r="Q116" s="149"/>
      <c r="R116" s="150"/>
      <c r="S116" s="150"/>
      <c r="T116" s="150"/>
      <c r="U116" s="147"/>
      <c r="V116" s="148"/>
      <c r="W116" s="149"/>
      <c r="X116" s="147"/>
      <c r="Y116" s="148"/>
      <c r="Z116" s="149"/>
      <c r="AA116" s="151"/>
      <c r="AB116" s="151"/>
      <c r="AC116" s="152"/>
    </row>
    <row r="117" spans="1:29" s="1" customFormat="1" x14ac:dyDescent="0.2">
      <c r="A117" s="63" t="s">
        <v>79</v>
      </c>
      <c r="B117" s="64">
        <v>7</v>
      </c>
      <c r="C117" s="65"/>
      <c r="D117" s="66">
        <v>2</v>
      </c>
      <c r="E117" s="20">
        <v>2</v>
      </c>
      <c r="F117" s="63"/>
      <c r="G117" s="63"/>
      <c r="H117" s="80"/>
      <c r="I117" s="65"/>
      <c r="J117" s="66"/>
      <c r="K117" s="20"/>
      <c r="L117" s="65"/>
      <c r="M117" s="63"/>
      <c r="N117" s="80"/>
      <c r="O117" s="65"/>
      <c r="P117" s="66"/>
      <c r="Q117" s="20"/>
      <c r="R117" s="63"/>
      <c r="S117" s="63"/>
      <c r="T117" s="80"/>
      <c r="U117" s="65">
        <v>8</v>
      </c>
      <c r="V117" s="66">
        <v>5</v>
      </c>
      <c r="W117" s="20">
        <v>13</v>
      </c>
      <c r="X117" s="65"/>
      <c r="Y117" s="66"/>
      <c r="Z117" s="20"/>
      <c r="AA117" s="84">
        <f t="shared" ref="AA117:AA136" si="68">F117+I117+L117+O117+R117+U117+X117+C117</f>
        <v>8</v>
      </c>
      <c r="AB117" s="84">
        <f t="shared" ref="AB117:AB137" si="69">G117+J117+M117+P117+S117+V117+Y117+D117</f>
        <v>7</v>
      </c>
      <c r="AC117" s="89">
        <f t="shared" ref="AC117:AC137" si="70">H117+K117+N117+Q117+T117+W117+Z117+E117</f>
        <v>15</v>
      </c>
    </row>
    <row r="118" spans="1:29" s="1" customFormat="1" x14ac:dyDescent="0.2">
      <c r="A118" s="63" t="s">
        <v>80</v>
      </c>
      <c r="B118" s="64">
        <v>17</v>
      </c>
      <c r="C118" s="65">
        <v>1</v>
      </c>
      <c r="D118" s="66">
        <v>2</v>
      </c>
      <c r="E118" s="20">
        <v>3</v>
      </c>
      <c r="F118" s="63"/>
      <c r="G118" s="63"/>
      <c r="H118" s="80"/>
      <c r="I118" s="65"/>
      <c r="J118" s="66"/>
      <c r="K118" s="20"/>
      <c r="L118" s="65"/>
      <c r="M118" s="63"/>
      <c r="N118" s="80"/>
      <c r="O118" s="65"/>
      <c r="P118" s="66"/>
      <c r="Q118" s="20"/>
      <c r="R118" s="63"/>
      <c r="S118" s="63"/>
      <c r="T118" s="80"/>
      <c r="U118" s="65">
        <v>1</v>
      </c>
      <c r="V118" s="66">
        <v>2</v>
      </c>
      <c r="W118" s="20">
        <v>3</v>
      </c>
      <c r="X118" s="65"/>
      <c r="Y118" s="66"/>
      <c r="Z118" s="20"/>
      <c r="AA118" s="84">
        <f t="shared" si="68"/>
        <v>2</v>
      </c>
      <c r="AB118" s="84">
        <f t="shared" si="69"/>
        <v>4</v>
      </c>
      <c r="AC118" s="89">
        <f t="shared" si="70"/>
        <v>6</v>
      </c>
    </row>
    <row r="119" spans="1:29" s="1" customFormat="1" x14ac:dyDescent="0.2">
      <c r="A119" s="63" t="s">
        <v>128</v>
      </c>
      <c r="B119" s="64">
        <v>7</v>
      </c>
      <c r="C119" s="65"/>
      <c r="D119" s="66">
        <v>1</v>
      </c>
      <c r="E119" s="20">
        <v>1</v>
      </c>
      <c r="F119" s="63"/>
      <c r="G119" s="63"/>
      <c r="H119" s="80"/>
      <c r="I119" s="65"/>
      <c r="J119" s="66"/>
      <c r="K119" s="20"/>
      <c r="L119" s="65"/>
      <c r="M119" s="63"/>
      <c r="N119" s="80"/>
      <c r="O119" s="65"/>
      <c r="P119" s="66"/>
      <c r="Q119" s="20"/>
      <c r="R119" s="63"/>
      <c r="S119" s="63"/>
      <c r="T119" s="80"/>
      <c r="U119" s="65"/>
      <c r="V119" s="66"/>
      <c r="W119" s="20"/>
      <c r="X119" s="65"/>
      <c r="Y119" s="66"/>
      <c r="Z119" s="20"/>
      <c r="AA119" s="84">
        <f t="shared" ref="AA119" si="71">F119+I119+L119+O119+R119+U119+X119+C119</f>
        <v>0</v>
      </c>
      <c r="AB119" s="84">
        <f t="shared" ref="AB119" si="72">G119+J119+M119+P119+S119+V119+Y119+D119</f>
        <v>1</v>
      </c>
      <c r="AC119" s="89">
        <f t="shared" ref="AC119" si="73">H119+K119+N119+Q119+T119+W119+Z119+E119</f>
        <v>1</v>
      </c>
    </row>
    <row r="120" spans="1:29" s="1" customFormat="1" ht="13.5" thickBot="1" x14ac:dyDescent="0.25">
      <c r="A120" s="63" t="s">
        <v>86</v>
      </c>
      <c r="B120" s="64">
        <v>7</v>
      </c>
      <c r="C120" s="65"/>
      <c r="D120" s="66">
        <v>2</v>
      </c>
      <c r="E120" s="20">
        <v>2</v>
      </c>
      <c r="F120" s="63"/>
      <c r="G120" s="63"/>
      <c r="H120" s="80"/>
      <c r="I120" s="65"/>
      <c r="J120" s="66"/>
      <c r="K120" s="20"/>
      <c r="L120" s="65"/>
      <c r="M120" s="63"/>
      <c r="N120" s="80"/>
      <c r="O120" s="65"/>
      <c r="P120" s="66"/>
      <c r="Q120" s="20"/>
      <c r="R120" s="63"/>
      <c r="S120" s="63"/>
      <c r="T120" s="80"/>
      <c r="U120" s="65">
        <v>1</v>
      </c>
      <c r="V120" s="66"/>
      <c r="W120" s="20">
        <v>1</v>
      </c>
      <c r="X120" s="65"/>
      <c r="Y120" s="66"/>
      <c r="Z120" s="20"/>
      <c r="AA120" s="84">
        <f t="shared" si="68"/>
        <v>1</v>
      </c>
      <c r="AB120" s="84">
        <f t="shared" si="69"/>
        <v>2</v>
      </c>
      <c r="AC120" s="89">
        <f t="shared" si="70"/>
        <v>3</v>
      </c>
    </row>
    <row r="121" spans="1:29" s="1" customFormat="1" ht="13.5" thickBot="1" x14ac:dyDescent="0.25">
      <c r="A121" s="70" t="s">
        <v>14</v>
      </c>
      <c r="B121" s="53"/>
      <c r="C121" s="18">
        <f>SUBTOTAL(9,C117:C120)</f>
        <v>1</v>
      </c>
      <c r="D121" s="17">
        <f>SUBTOTAL(9,D117:D120)</f>
        <v>7</v>
      </c>
      <c r="E121" s="16">
        <f t="shared" ref="E121:Z121" si="74">SUBTOTAL(9,E117:E120)</f>
        <v>8</v>
      </c>
      <c r="F121" s="18">
        <f t="shared" si="74"/>
        <v>0</v>
      </c>
      <c r="G121" s="17">
        <f t="shared" si="74"/>
        <v>0</v>
      </c>
      <c r="H121" s="16">
        <f t="shared" si="74"/>
        <v>0</v>
      </c>
      <c r="I121" s="18">
        <f t="shared" si="74"/>
        <v>0</v>
      </c>
      <c r="J121" s="17">
        <f t="shared" si="74"/>
        <v>0</v>
      </c>
      <c r="K121" s="16">
        <f t="shared" si="74"/>
        <v>0</v>
      </c>
      <c r="L121" s="18">
        <f t="shared" si="74"/>
        <v>0</v>
      </c>
      <c r="M121" s="17">
        <f t="shared" si="74"/>
        <v>0</v>
      </c>
      <c r="N121" s="16">
        <f t="shared" si="74"/>
        <v>0</v>
      </c>
      <c r="O121" s="18">
        <f t="shared" si="74"/>
        <v>0</v>
      </c>
      <c r="P121" s="17">
        <f t="shared" si="74"/>
        <v>0</v>
      </c>
      <c r="Q121" s="16">
        <f t="shared" si="74"/>
        <v>0</v>
      </c>
      <c r="R121" s="18">
        <f t="shared" si="74"/>
        <v>0</v>
      </c>
      <c r="S121" s="17">
        <f t="shared" si="74"/>
        <v>0</v>
      </c>
      <c r="T121" s="16">
        <f t="shared" si="74"/>
        <v>0</v>
      </c>
      <c r="U121" s="18">
        <f t="shared" si="74"/>
        <v>10</v>
      </c>
      <c r="V121" s="17">
        <f t="shared" si="74"/>
        <v>7</v>
      </c>
      <c r="W121" s="16">
        <f t="shared" si="74"/>
        <v>17</v>
      </c>
      <c r="X121" s="18">
        <f>SUBTOTAL(9,X117:X120)</f>
        <v>0</v>
      </c>
      <c r="Y121" s="17">
        <f t="shared" si="74"/>
        <v>0</v>
      </c>
      <c r="Z121" s="16">
        <f t="shared" si="74"/>
        <v>0</v>
      </c>
      <c r="AA121" s="71">
        <f>F121+I121+L121+O121+R121+U121+X121+C121</f>
        <v>11</v>
      </c>
      <c r="AB121" s="81">
        <f>G121+J121+M121+P121+S121+V121+Y121+D121</f>
        <v>14</v>
      </c>
      <c r="AC121" s="82">
        <f t="shared" si="70"/>
        <v>25</v>
      </c>
    </row>
    <row r="122" spans="1:29" x14ac:dyDescent="0.2">
      <c r="A122" s="74"/>
      <c r="B122" s="77"/>
      <c r="C122" s="57"/>
      <c r="D122" s="58"/>
      <c r="E122" s="59"/>
      <c r="F122" s="58"/>
      <c r="G122" s="58"/>
      <c r="H122" s="58"/>
      <c r="I122" s="57"/>
      <c r="J122" s="58"/>
      <c r="K122" s="59"/>
      <c r="L122" s="57"/>
      <c r="M122" s="58"/>
      <c r="N122" s="58"/>
      <c r="O122" s="57"/>
      <c r="P122" s="58"/>
      <c r="Q122" s="59"/>
      <c r="R122" s="58"/>
      <c r="S122" s="58"/>
      <c r="T122" s="58"/>
      <c r="U122" s="57"/>
      <c r="V122" s="58"/>
      <c r="W122" s="59"/>
      <c r="X122" s="57"/>
      <c r="Y122" s="58"/>
      <c r="Z122" s="59"/>
      <c r="AA122" s="78"/>
      <c r="AB122" s="78"/>
      <c r="AC122" s="72"/>
    </row>
    <row r="123" spans="1:29" s="1" customFormat="1" x14ac:dyDescent="0.2">
      <c r="A123" s="48" t="s">
        <v>84</v>
      </c>
      <c r="B123" s="79">
        <v>17</v>
      </c>
      <c r="C123" s="65">
        <v>1</v>
      </c>
      <c r="D123" s="66">
        <v>3</v>
      </c>
      <c r="E123" s="20">
        <v>4</v>
      </c>
      <c r="F123" s="66"/>
      <c r="G123" s="66"/>
      <c r="H123" s="67"/>
      <c r="I123" s="65"/>
      <c r="J123" s="66"/>
      <c r="K123" s="20"/>
      <c r="L123" s="65"/>
      <c r="M123" s="66"/>
      <c r="N123" s="67"/>
      <c r="O123" s="65"/>
      <c r="P123" s="66"/>
      <c r="Q123" s="20"/>
      <c r="R123" s="66"/>
      <c r="S123" s="66"/>
      <c r="T123" s="67"/>
      <c r="U123" s="65"/>
      <c r="V123" s="66">
        <v>3</v>
      </c>
      <c r="W123" s="20">
        <v>3</v>
      </c>
      <c r="X123" s="65"/>
      <c r="Y123" s="66"/>
      <c r="Z123" s="20"/>
      <c r="AA123" s="68">
        <f t="shared" si="68"/>
        <v>1</v>
      </c>
      <c r="AB123" s="68">
        <f t="shared" si="69"/>
        <v>6</v>
      </c>
      <c r="AC123" s="89">
        <f t="shared" si="70"/>
        <v>7</v>
      </c>
    </row>
    <row r="124" spans="1:29" s="1" customFormat="1" x14ac:dyDescent="0.2">
      <c r="A124" s="45" t="s">
        <v>84</v>
      </c>
      <c r="B124" s="64">
        <v>7</v>
      </c>
      <c r="C124" s="65">
        <v>4</v>
      </c>
      <c r="D124" s="66">
        <v>12</v>
      </c>
      <c r="E124" s="20">
        <v>16</v>
      </c>
      <c r="F124" s="63"/>
      <c r="G124" s="63">
        <v>1</v>
      </c>
      <c r="H124" s="80">
        <v>1</v>
      </c>
      <c r="I124" s="65"/>
      <c r="J124" s="66"/>
      <c r="K124" s="20"/>
      <c r="L124" s="65">
        <v>1</v>
      </c>
      <c r="M124" s="63">
        <v>1</v>
      </c>
      <c r="N124" s="80">
        <v>2</v>
      </c>
      <c r="O124" s="65"/>
      <c r="P124" s="66"/>
      <c r="Q124" s="20"/>
      <c r="R124" s="63"/>
      <c r="S124" s="63"/>
      <c r="T124" s="80"/>
      <c r="U124" s="65">
        <v>9</v>
      </c>
      <c r="V124" s="66">
        <v>10</v>
      </c>
      <c r="W124" s="20">
        <v>19</v>
      </c>
      <c r="X124" s="65">
        <v>1</v>
      </c>
      <c r="Y124" s="66">
        <v>1</v>
      </c>
      <c r="Z124" s="20">
        <v>2</v>
      </c>
      <c r="AA124" s="84">
        <f t="shared" si="68"/>
        <v>15</v>
      </c>
      <c r="AB124" s="84">
        <f t="shared" si="69"/>
        <v>25</v>
      </c>
      <c r="AC124" s="89">
        <f t="shared" si="70"/>
        <v>40</v>
      </c>
    </row>
    <row r="125" spans="1:29" s="1" customFormat="1" x14ac:dyDescent="0.2">
      <c r="A125" s="48" t="s">
        <v>108</v>
      </c>
      <c r="B125" s="79">
        <v>7</v>
      </c>
      <c r="C125" s="65">
        <v>2</v>
      </c>
      <c r="D125" s="66">
        <v>8</v>
      </c>
      <c r="E125" s="20">
        <v>10</v>
      </c>
      <c r="F125" s="66"/>
      <c r="G125" s="66">
        <v>2</v>
      </c>
      <c r="H125" s="67">
        <v>2</v>
      </c>
      <c r="I125" s="65"/>
      <c r="J125" s="66"/>
      <c r="K125" s="20"/>
      <c r="L125" s="65"/>
      <c r="M125" s="66"/>
      <c r="N125" s="67"/>
      <c r="O125" s="65"/>
      <c r="P125" s="66"/>
      <c r="Q125" s="20"/>
      <c r="R125" s="66"/>
      <c r="S125" s="66"/>
      <c r="T125" s="67"/>
      <c r="U125" s="65">
        <v>1</v>
      </c>
      <c r="V125" s="66">
        <v>2</v>
      </c>
      <c r="W125" s="20">
        <v>3</v>
      </c>
      <c r="X125" s="65"/>
      <c r="Y125" s="66">
        <v>1</v>
      </c>
      <c r="Z125" s="20">
        <v>1</v>
      </c>
      <c r="AA125" s="68">
        <f t="shared" si="68"/>
        <v>3</v>
      </c>
      <c r="AB125" s="68">
        <f t="shared" si="69"/>
        <v>13</v>
      </c>
      <c r="AC125" s="89">
        <f t="shared" si="70"/>
        <v>16</v>
      </c>
    </row>
    <row r="126" spans="1:29" s="1" customFormat="1" ht="13.5" thickBot="1" x14ac:dyDescent="0.25">
      <c r="A126" s="66" t="s">
        <v>87</v>
      </c>
      <c r="B126" s="79">
        <v>7</v>
      </c>
      <c r="C126" s="65"/>
      <c r="D126" s="66">
        <v>4</v>
      </c>
      <c r="E126" s="20">
        <v>4</v>
      </c>
      <c r="F126" s="66"/>
      <c r="G126" s="66"/>
      <c r="H126" s="67"/>
      <c r="I126" s="65"/>
      <c r="J126" s="66"/>
      <c r="K126" s="20"/>
      <c r="L126" s="65"/>
      <c r="M126" s="66">
        <v>1</v>
      </c>
      <c r="N126" s="67">
        <v>1</v>
      </c>
      <c r="O126" s="65"/>
      <c r="P126" s="66"/>
      <c r="Q126" s="20"/>
      <c r="R126" s="66"/>
      <c r="S126" s="66"/>
      <c r="T126" s="67"/>
      <c r="U126" s="65">
        <v>6</v>
      </c>
      <c r="V126" s="66">
        <v>4</v>
      </c>
      <c r="W126" s="20">
        <v>10</v>
      </c>
      <c r="X126" s="65"/>
      <c r="Y126" s="66"/>
      <c r="Z126" s="20"/>
      <c r="AA126" s="68">
        <f t="shared" si="68"/>
        <v>6</v>
      </c>
      <c r="AB126" s="68">
        <f t="shared" si="69"/>
        <v>9</v>
      </c>
      <c r="AC126" s="89">
        <f t="shared" si="70"/>
        <v>15</v>
      </c>
    </row>
    <row r="127" spans="1:29" s="1" customFormat="1" ht="13.5" thickBot="1" x14ac:dyDescent="0.25">
      <c r="A127" s="52" t="s">
        <v>13</v>
      </c>
      <c r="B127" s="53"/>
      <c r="C127" s="18">
        <f t="shared" ref="C127:Z127" si="75">SUBTOTAL(9,C123:C126)</f>
        <v>7</v>
      </c>
      <c r="D127" s="17">
        <f>SUBTOTAL(9,D123:D126)</f>
        <v>27</v>
      </c>
      <c r="E127" s="16">
        <f t="shared" si="75"/>
        <v>34</v>
      </c>
      <c r="F127" s="17">
        <f t="shared" si="75"/>
        <v>0</v>
      </c>
      <c r="G127" s="17">
        <f t="shared" si="75"/>
        <v>3</v>
      </c>
      <c r="H127" s="16">
        <f t="shared" si="75"/>
        <v>3</v>
      </c>
      <c r="I127" s="17">
        <f t="shared" si="75"/>
        <v>0</v>
      </c>
      <c r="J127" s="17">
        <f t="shared" si="75"/>
        <v>0</v>
      </c>
      <c r="K127" s="16">
        <f t="shared" si="75"/>
        <v>0</v>
      </c>
      <c r="L127" s="17">
        <f t="shared" si="75"/>
        <v>1</v>
      </c>
      <c r="M127" s="17">
        <f t="shared" si="75"/>
        <v>2</v>
      </c>
      <c r="N127" s="16">
        <f t="shared" si="75"/>
        <v>3</v>
      </c>
      <c r="O127" s="17">
        <f t="shared" si="75"/>
        <v>0</v>
      </c>
      <c r="P127" s="17">
        <f t="shared" si="75"/>
        <v>0</v>
      </c>
      <c r="Q127" s="16">
        <f t="shared" si="75"/>
        <v>0</v>
      </c>
      <c r="R127" s="17">
        <f t="shared" si="75"/>
        <v>0</v>
      </c>
      <c r="S127" s="17">
        <f t="shared" si="75"/>
        <v>0</v>
      </c>
      <c r="T127" s="16">
        <f t="shared" si="75"/>
        <v>0</v>
      </c>
      <c r="U127" s="17">
        <f t="shared" si="75"/>
        <v>16</v>
      </c>
      <c r="V127" s="17">
        <f t="shared" si="75"/>
        <v>19</v>
      </c>
      <c r="W127" s="16">
        <f t="shared" si="75"/>
        <v>35</v>
      </c>
      <c r="X127" s="17">
        <f t="shared" si="75"/>
        <v>1</v>
      </c>
      <c r="Y127" s="17">
        <f t="shared" si="75"/>
        <v>2</v>
      </c>
      <c r="Z127" s="16">
        <f t="shared" si="75"/>
        <v>3</v>
      </c>
      <c r="AA127" s="17">
        <f t="shared" si="68"/>
        <v>25</v>
      </c>
      <c r="AB127" s="17">
        <f t="shared" si="69"/>
        <v>53</v>
      </c>
      <c r="AC127" s="16">
        <f t="shared" si="70"/>
        <v>78</v>
      </c>
    </row>
    <row r="128" spans="1:29" x14ac:dyDescent="0.2">
      <c r="A128" s="74"/>
      <c r="B128" s="77"/>
      <c r="C128" s="57"/>
      <c r="D128" s="58"/>
      <c r="E128" s="59"/>
      <c r="F128" s="58"/>
      <c r="G128" s="58"/>
      <c r="H128" s="58"/>
      <c r="I128" s="57"/>
      <c r="J128" s="58"/>
      <c r="K128" s="59"/>
      <c r="L128" s="57"/>
      <c r="M128" s="58"/>
      <c r="N128" s="58"/>
      <c r="O128" s="57"/>
      <c r="P128" s="58"/>
      <c r="Q128" s="59"/>
      <c r="R128" s="58"/>
      <c r="S128" s="58"/>
      <c r="T128" s="58"/>
      <c r="U128" s="57"/>
      <c r="V128" s="58"/>
      <c r="W128" s="59"/>
      <c r="X128" s="57"/>
      <c r="Y128" s="58"/>
      <c r="Z128" s="59"/>
      <c r="AA128" s="78"/>
      <c r="AB128" s="78"/>
      <c r="AC128" s="72"/>
    </row>
    <row r="129" spans="1:29" s="1" customFormat="1" x14ac:dyDescent="0.2">
      <c r="A129" s="48" t="s">
        <v>82</v>
      </c>
      <c r="B129" s="79">
        <v>17</v>
      </c>
      <c r="C129" s="65"/>
      <c r="D129" s="66">
        <v>3</v>
      </c>
      <c r="E129" s="20">
        <v>3</v>
      </c>
      <c r="F129" s="66"/>
      <c r="G129" s="66">
        <v>1</v>
      </c>
      <c r="H129" s="20">
        <v>1</v>
      </c>
      <c r="I129" s="65"/>
      <c r="J129" s="66"/>
      <c r="K129" s="20"/>
      <c r="L129" s="65"/>
      <c r="M129" s="66"/>
      <c r="N129" s="20"/>
      <c r="O129" s="65"/>
      <c r="P129" s="66"/>
      <c r="Q129" s="20"/>
      <c r="R129" s="66"/>
      <c r="S129" s="66"/>
      <c r="T129" s="67"/>
      <c r="U129" s="65"/>
      <c r="V129" s="66">
        <v>1</v>
      </c>
      <c r="W129" s="20">
        <v>1</v>
      </c>
      <c r="X129" s="65"/>
      <c r="Y129" s="66"/>
      <c r="Z129" s="20"/>
      <c r="AA129" s="84">
        <f t="shared" si="68"/>
        <v>0</v>
      </c>
      <c r="AB129" s="84">
        <f t="shared" si="69"/>
        <v>5</v>
      </c>
      <c r="AC129" s="89">
        <f t="shared" si="70"/>
        <v>5</v>
      </c>
    </row>
    <row r="130" spans="1:29" s="1" customFormat="1" x14ac:dyDescent="0.2">
      <c r="A130" s="48" t="s">
        <v>82</v>
      </c>
      <c r="B130" s="79">
        <v>7</v>
      </c>
      <c r="C130" s="65"/>
      <c r="D130" s="66">
        <v>4</v>
      </c>
      <c r="E130" s="20">
        <v>4</v>
      </c>
      <c r="F130" s="63"/>
      <c r="G130" s="63"/>
      <c r="H130" s="80"/>
      <c r="I130" s="65"/>
      <c r="J130" s="66"/>
      <c r="K130" s="20"/>
      <c r="L130" s="65"/>
      <c r="M130" s="63"/>
      <c r="N130" s="80"/>
      <c r="O130" s="65"/>
      <c r="P130" s="66"/>
      <c r="Q130" s="20"/>
      <c r="R130" s="63"/>
      <c r="S130" s="63"/>
      <c r="T130" s="80"/>
      <c r="U130" s="65"/>
      <c r="V130" s="66"/>
      <c r="W130" s="20"/>
      <c r="X130" s="65"/>
      <c r="Y130" s="66"/>
      <c r="Z130" s="20"/>
      <c r="AA130" s="84">
        <f t="shared" si="68"/>
        <v>0</v>
      </c>
      <c r="AB130" s="84">
        <f t="shared" si="69"/>
        <v>4</v>
      </c>
      <c r="AC130" s="89">
        <f t="shared" si="70"/>
        <v>4</v>
      </c>
    </row>
    <row r="131" spans="1:29" s="1" customFormat="1" x14ac:dyDescent="0.2">
      <c r="A131" s="48" t="s">
        <v>83</v>
      </c>
      <c r="B131" s="79">
        <v>7</v>
      </c>
      <c r="C131" s="65"/>
      <c r="D131" s="66">
        <v>1</v>
      </c>
      <c r="E131" s="20">
        <v>1</v>
      </c>
      <c r="F131" s="63"/>
      <c r="G131" s="63"/>
      <c r="H131" s="80"/>
      <c r="I131" s="65"/>
      <c r="J131" s="66"/>
      <c r="K131" s="20"/>
      <c r="L131" s="65"/>
      <c r="M131" s="63"/>
      <c r="N131" s="80"/>
      <c r="O131" s="65"/>
      <c r="P131" s="66"/>
      <c r="Q131" s="20"/>
      <c r="R131" s="63"/>
      <c r="S131" s="63"/>
      <c r="T131" s="80"/>
      <c r="U131" s="65">
        <v>1</v>
      </c>
      <c r="V131" s="66">
        <v>5</v>
      </c>
      <c r="W131" s="20">
        <v>6</v>
      </c>
      <c r="X131" s="65">
        <v>1</v>
      </c>
      <c r="Y131" s="66">
        <v>1</v>
      </c>
      <c r="Z131" s="20">
        <v>2</v>
      </c>
      <c r="AA131" s="84">
        <f t="shared" si="68"/>
        <v>2</v>
      </c>
      <c r="AB131" s="84">
        <f t="shared" si="69"/>
        <v>7</v>
      </c>
      <c r="AC131" s="89">
        <f t="shared" si="70"/>
        <v>9</v>
      </c>
    </row>
    <row r="132" spans="1:29" s="225" customFormat="1" ht="13.5" thickBot="1" x14ac:dyDescent="0.25">
      <c r="A132" s="48" t="s">
        <v>85</v>
      </c>
      <c r="B132" s="220">
        <v>7</v>
      </c>
      <c r="C132" s="47">
        <v>5</v>
      </c>
      <c r="D132" s="48">
        <v>6</v>
      </c>
      <c r="E132" s="172">
        <v>11</v>
      </c>
      <c r="F132" s="48">
        <v>1</v>
      </c>
      <c r="G132" s="48"/>
      <c r="H132" s="172">
        <v>1</v>
      </c>
      <c r="I132" s="47"/>
      <c r="J132" s="48"/>
      <c r="K132" s="172"/>
      <c r="L132" s="47">
        <v>2</v>
      </c>
      <c r="M132" s="48">
        <v>2</v>
      </c>
      <c r="N132" s="223">
        <v>4</v>
      </c>
      <c r="O132" s="47"/>
      <c r="P132" s="48">
        <v>1</v>
      </c>
      <c r="Q132" s="172">
        <v>1</v>
      </c>
      <c r="R132" s="48"/>
      <c r="S132" s="48"/>
      <c r="T132" s="172"/>
      <c r="U132" s="47">
        <v>4</v>
      </c>
      <c r="V132" s="48">
        <v>4</v>
      </c>
      <c r="W132" s="172">
        <v>8</v>
      </c>
      <c r="X132" s="47">
        <v>1</v>
      </c>
      <c r="Y132" s="48">
        <v>1</v>
      </c>
      <c r="Z132" s="172">
        <v>2</v>
      </c>
      <c r="AA132" s="216">
        <f t="shared" si="68"/>
        <v>13</v>
      </c>
      <c r="AB132" s="224">
        <f t="shared" si="69"/>
        <v>14</v>
      </c>
      <c r="AC132" s="218">
        <f t="shared" si="70"/>
        <v>27</v>
      </c>
    </row>
    <row r="133" spans="1:29" s="1" customFormat="1" ht="13.5" thickBot="1" x14ac:dyDescent="0.25">
      <c r="A133" s="52" t="s">
        <v>12</v>
      </c>
      <c r="B133" s="53"/>
      <c r="C133" s="18">
        <f>SUBTOTAL(9,C129:C132)</f>
        <v>5</v>
      </c>
      <c r="D133" s="17">
        <f>SUBTOTAL(9,D129:D132)</f>
        <v>14</v>
      </c>
      <c r="E133" s="16">
        <f t="shared" ref="D133:Z133" si="76">SUBTOTAL(9,E129:E132)</f>
        <v>19</v>
      </c>
      <c r="F133" s="17">
        <f t="shared" si="76"/>
        <v>1</v>
      </c>
      <c r="G133" s="17">
        <f t="shared" si="76"/>
        <v>1</v>
      </c>
      <c r="H133" s="17">
        <f t="shared" si="76"/>
        <v>2</v>
      </c>
      <c r="I133" s="18">
        <f t="shared" si="76"/>
        <v>0</v>
      </c>
      <c r="J133" s="17">
        <f t="shared" si="76"/>
        <v>0</v>
      </c>
      <c r="K133" s="16">
        <f t="shared" si="76"/>
        <v>0</v>
      </c>
      <c r="L133" s="18">
        <f t="shared" si="76"/>
        <v>2</v>
      </c>
      <c r="M133" s="17">
        <f t="shared" si="76"/>
        <v>2</v>
      </c>
      <c r="N133" s="17">
        <f t="shared" si="76"/>
        <v>4</v>
      </c>
      <c r="O133" s="18">
        <f t="shared" si="76"/>
        <v>0</v>
      </c>
      <c r="P133" s="17">
        <f t="shared" si="76"/>
        <v>1</v>
      </c>
      <c r="Q133" s="16">
        <f t="shared" si="76"/>
        <v>1</v>
      </c>
      <c r="R133" s="17">
        <f t="shared" si="76"/>
        <v>0</v>
      </c>
      <c r="S133" s="17">
        <f t="shared" si="76"/>
        <v>0</v>
      </c>
      <c r="T133" s="17">
        <f t="shared" si="76"/>
        <v>0</v>
      </c>
      <c r="U133" s="18">
        <f t="shared" si="76"/>
        <v>5</v>
      </c>
      <c r="V133" s="17">
        <f t="shared" si="76"/>
        <v>10</v>
      </c>
      <c r="W133" s="16">
        <f t="shared" si="76"/>
        <v>15</v>
      </c>
      <c r="X133" s="18">
        <f t="shared" si="76"/>
        <v>2</v>
      </c>
      <c r="Y133" s="17">
        <f t="shared" si="76"/>
        <v>2</v>
      </c>
      <c r="Z133" s="16">
        <f t="shared" si="76"/>
        <v>4</v>
      </c>
      <c r="AA133" s="81">
        <f>F133+I133+L133+O133+R133+U133+X133+C133</f>
        <v>15</v>
      </c>
      <c r="AB133" s="81">
        <f t="shared" si="69"/>
        <v>30</v>
      </c>
      <c r="AC133" s="82">
        <f t="shared" si="70"/>
        <v>45</v>
      </c>
    </row>
    <row r="134" spans="1:29" x14ac:dyDescent="0.2">
      <c r="A134" s="74"/>
      <c r="B134" s="77"/>
      <c r="C134" s="57"/>
      <c r="D134" s="58"/>
      <c r="E134" s="59"/>
      <c r="F134" s="58"/>
      <c r="G134" s="58"/>
      <c r="H134" s="58"/>
      <c r="I134" s="57"/>
      <c r="J134" s="58"/>
      <c r="K134" s="59"/>
      <c r="L134" s="57"/>
      <c r="M134" s="58"/>
      <c r="N134" s="58"/>
      <c r="O134" s="57"/>
      <c r="P134" s="58"/>
      <c r="Q134" s="59"/>
      <c r="R134" s="58"/>
      <c r="S134" s="58"/>
      <c r="T134" s="58"/>
      <c r="U134" s="57"/>
      <c r="V134" s="58"/>
      <c r="W134" s="59"/>
      <c r="X134" s="57"/>
      <c r="Y134" s="58"/>
      <c r="Z134" s="59"/>
      <c r="AA134" s="78"/>
      <c r="AB134" s="78"/>
      <c r="AC134" s="72"/>
    </row>
    <row r="135" spans="1:29" s="1" customFormat="1" x14ac:dyDescent="0.2">
      <c r="A135" s="48" t="s">
        <v>81</v>
      </c>
      <c r="B135" s="79">
        <v>17</v>
      </c>
      <c r="C135" s="65"/>
      <c r="D135" s="66">
        <v>1</v>
      </c>
      <c r="E135" s="20">
        <v>1</v>
      </c>
      <c r="F135" s="66"/>
      <c r="G135" s="66"/>
      <c r="H135" s="67"/>
      <c r="I135" s="65"/>
      <c r="J135" s="66"/>
      <c r="K135" s="20"/>
      <c r="L135" s="65">
        <v>1</v>
      </c>
      <c r="M135" s="66">
        <v>2</v>
      </c>
      <c r="N135" s="67">
        <v>3</v>
      </c>
      <c r="O135" s="65"/>
      <c r="P135" s="66"/>
      <c r="Q135" s="20"/>
      <c r="R135" s="66"/>
      <c r="S135" s="66"/>
      <c r="T135" s="67"/>
      <c r="U135" s="65">
        <v>1</v>
      </c>
      <c r="V135" s="66">
        <v>5</v>
      </c>
      <c r="W135" s="20">
        <v>6</v>
      </c>
      <c r="X135" s="65"/>
      <c r="Y135" s="66"/>
      <c r="Z135" s="20"/>
      <c r="AA135" s="68">
        <f>F135+I135+L135+O135+R135+U135+X135+C135</f>
        <v>2</v>
      </c>
      <c r="AB135" s="68">
        <f t="shared" si="69"/>
        <v>8</v>
      </c>
      <c r="AC135" s="89">
        <f t="shared" si="70"/>
        <v>10</v>
      </c>
    </row>
    <row r="136" spans="1:29" s="1" customFormat="1" ht="13.5" thickBot="1" x14ac:dyDescent="0.25">
      <c r="A136" s="66" t="s">
        <v>81</v>
      </c>
      <c r="B136" s="79">
        <v>7</v>
      </c>
      <c r="C136" s="65">
        <v>1</v>
      </c>
      <c r="D136" s="66">
        <v>15</v>
      </c>
      <c r="E136" s="20">
        <v>16</v>
      </c>
      <c r="F136" s="66">
        <v>1</v>
      </c>
      <c r="G136" s="66"/>
      <c r="H136" s="67">
        <v>1</v>
      </c>
      <c r="I136" s="65"/>
      <c r="J136" s="66"/>
      <c r="K136" s="20"/>
      <c r="L136" s="65">
        <v>1</v>
      </c>
      <c r="M136" s="66"/>
      <c r="N136" s="67">
        <v>1</v>
      </c>
      <c r="O136" s="65"/>
      <c r="P136" s="66"/>
      <c r="Q136" s="20"/>
      <c r="R136" s="66"/>
      <c r="S136" s="66"/>
      <c r="T136" s="67"/>
      <c r="U136" s="65">
        <v>5</v>
      </c>
      <c r="V136" s="66">
        <v>14</v>
      </c>
      <c r="W136" s="20">
        <v>19</v>
      </c>
      <c r="X136" s="65"/>
      <c r="Y136" s="66">
        <v>10</v>
      </c>
      <c r="Z136" s="20">
        <v>10</v>
      </c>
      <c r="AA136" s="68">
        <f t="shared" si="68"/>
        <v>8</v>
      </c>
      <c r="AB136" s="68">
        <f t="shared" si="69"/>
        <v>39</v>
      </c>
      <c r="AC136" s="89">
        <f t="shared" si="70"/>
        <v>47</v>
      </c>
    </row>
    <row r="137" spans="1:29" s="1" customFormat="1" ht="13.5" thickBot="1" x14ac:dyDescent="0.25">
      <c r="A137" s="52" t="s">
        <v>11</v>
      </c>
      <c r="B137" s="53"/>
      <c r="C137" s="18">
        <f>SUBTOTAL(9,C135:C136)</f>
        <v>1</v>
      </c>
      <c r="D137" s="17">
        <f>SUBTOTAL(9,D135:D136)</f>
        <v>16</v>
      </c>
      <c r="E137" s="16">
        <f t="shared" ref="E137:W137" si="77">SUBTOTAL(9,E135:E136)</f>
        <v>17</v>
      </c>
      <c r="F137" s="17">
        <f t="shared" si="77"/>
        <v>1</v>
      </c>
      <c r="G137" s="17">
        <f t="shared" si="77"/>
        <v>0</v>
      </c>
      <c r="H137" s="17">
        <f t="shared" si="77"/>
        <v>1</v>
      </c>
      <c r="I137" s="18">
        <f t="shared" si="77"/>
        <v>0</v>
      </c>
      <c r="J137" s="17">
        <f t="shared" si="77"/>
        <v>0</v>
      </c>
      <c r="K137" s="16">
        <f t="shared" si="77"/>
        <v>0</v>
      </c>
      <c r="L137" s="18">
        <f t="shared" si="77"/>
        <v>2</v>
      </c>
      <c r="M137" s="17">
        <f t="shared" si="77"/>
        <v>2</v>
      </c>
      <c r="N137" s="17">
        <f t="shared" si="77"/>
        <v>4</v>
      </c>
      <c r="O137" s="18">
        <f t="shared" si="77"/>
        <v>0</v>
      </c>
      <c r="P137" s="17">
        <f t="shared" si="77"/>
        <v>0</v>
      </c>
      <c r="Q137" s="16">
        <f t="shared" si="77"/>
        <v>0</v>
      </c>
      <c r="R137" s="17">
        <f t="shared" si="77"/>
        <v>0</v>
      </c>
      <c r="S137" s="17">
        <f t="shared" si="77"/>
        <v>0</v>
      </c>
      <c r="T137" s="17">
        <f t="shared" si="77"/>
        <v>0</v>
      </c>
      <c r="U137" s="18">
        <f t="shared" si="77"/>
        <v>6</v>
      </c>
      <c r="V137" s="17">
        <f t="shared" si="77"/>
        <v>19</v>
      </c>
      <c r="W137" s="16">
        <f t="shared" si="77"/>
        <v>25</v>
      </c>
      <c r="X137" s="18">
        <f t="shared" ref="X137:Z137" si="78">SUBTOTAL(9,X133:X136)</f>
        <v>0</v>
      </c>
      <c r="Y137" s="17">
        <f t="shared" si="78"/>
        <v>10</v>
      </c>
      <c r="Z137" s="16">
        <f t="shared" si="78"/>
        <v>10</v>
      </c>
      <c r="AA137" s="81">
        <f>F137+I137+L137+O137+R137+U137+X137+C137</f>
        <v>10</v>
      </c>
      <c r="AB137" s="81">
        <f t="shared" si="69"/>
        <v>47</v>
      </c>
      <c r="AC137" s="82">
        <f t="shared" si="70"/>
        <v>57</v>
      </c>
    </row>
    <row r="138" spans="1:29" ht="13.5" thickBot="1" x14ac:dyDescent="0.25">
      <c r="A138" s="63"/>
      <c r="B138" s="56"/>
      <c r="C138" s="57"/>
      <c r="D138" s="58"/>
      <c r="E138" s="59"/>
      <c r="F138" s="60"/>
      <c r="G138" s="60"/>
      <c r="H138" s="60"/>
      <c r="I138" s="57"/>
      <c r="J138" s="58"/>
      <c r="K138" s="59"/>
      <c r="L138" s="57"/>
      <c r="M138" s="60"/>
      <c r="N138" s="60"/>
      <c r="O138" s="57"/>
      <c r="P138" s="58"/>
      <c r="Q138" s="59"/>
      <c r="R138" s="60"/>
      <c r="S138" s="60"/>
      <c r="T138" s="60"/>
      <c r="U138" s="57"/>
      <c r="V138" s="58"/>
      <c r="W138" s="59"/>
      <c r="X138" s="57"/>
      <c r="Y138" s="58"/>
      <c r="Z138" s="59"/>
      <c r="AA138" s="61"/>
      <c r="AB138" s="61"/>
      <c r="AC138" s="72"/>
    </row>
    <row r="139" spans="1:29" s="1" customFormat="1" ht="13.5" thickBot="1" x14ac:dyDescent="0.25">
      <c r="A139" s="153" t="s">
        <v>10</v>
      </c>
      <c r="B139" s="154"/>
      <c r="C139" s="155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7"/>
      <c r="AC139" s="158"/>
    </row>
    <row r="140" spans="1:29" s="1" customFormat="1" x14ac:dyDescent="0.2">
      <c r="A140" s="73" t="s">
        <v>2</v>
      </c>
      <c r="B140" s="137">
        <v>7</v>
      </c>
      <c r="C140" s="97">
        <f>C117+C120+C124+C125+C126+C130+C131+C132+C136+C119</f>
        <v>12</v>
      </c>
      <c r="D140" s="97">
        <f t="shared" ref="D140:Z140" si="79">D117+D120+D124+D125+D126+D130+D131+D132+D136+D119</f>
        <v>55</v>
      </c>
      <c r="E140" s="159">
        <f t="shared" si="79"/>
        <v>67</v>
      </c>
      <c r="F140" s="97">
        <f t="shared" si="79"/>
        <v>2</v>
      </c>
      <c r="G140" s="97">
        <f t="shared" si="79"/>
        <v>3</v>
      </c>
      <c r="H140" s="159">
        <f t="shared" si="79"/>
        <v>5</v>
      </c>
      <c r="I140" s="97">
        <f t="shared" si="79"/>
        <v>0</v>
      </c>
      <c r="J140" s="97">
        <f t="shared" si="79"/>
        <v>0</v>
      </c>
      <c r="K140" s="159">
        <f t="shared" si="79"/>
        <v>0</v>
      </c>
      <c r="L140" s="97">
        <f t="shared" si="79"/>
        <v>4</v>
      </c>
      <c r="M140" s="97">
        <f t="shared" si="79"/>
        <v>4</v>
      </c>
      <c r="N140" s="159">
        <f t="shared" si="79"/>
        <v>8</v>
      </c>
      <c r="O140" s="97">
        <f t="shared" si="79"/>
        <v>0</v>
      </c>
      <c r="P140" s="97">
        <f t="shared" si="79"/>
        <v>1</v>
      </c>
      <c r="Q140" s="159">
        <f t="shared" si="79"/>
        <v>1</v>
      </c>
      <c r="R140" s="97">
        <f t="shared" si="79"/>
        <v>0</v>
      </c>
      <c r="S140" s="97">
        <f t="shared" si="79"/>
        <v>0</v>
      </c>
      <c r="T140" s="159">
        <f t="shared" si="79"/>
        <v>0</v>
      </c>
      <c r="U140" s="97">
        <f t="shared" si="79"/>
        <v>35</v>
      </c>
      <c r="V140" s="97">
        <f t="shared" si="79"/>
        <v>44</v>
      </c>
      <c r="W140" s="159">
        <f t="shared" si="79"/>
        <v>79</v>
      </c>
      <c r="X140" s="97">
        <f t="shared" si="79"/>
        <v>3</v>
      </c>
      <c r="Y140" s="97">
        <f t="shared" si="79"/>
        <v>14</v>
      </c>
      <c r="Z140" s="159">
        <f t="shared" si="79"/>
        <v>17</v>
      </c>
      <c r="AA140" s="50">
        <f>F140+I140+L140+O140+R140+U140+X140+C140</f>
        <v>56</v>
      </c>
      <c r="AB140" s="50">
        <f t="shared" ref="AB140:AB141" si="80">G140+J140+M140+P140+S140+V140+Y140+D140</f>
        <v>121</v>
      </c>
      <c r="AC140" s="160">
        <f t="shared" ref="AC140:AC141" si="81">H140+K140+N140+Q140+T140+W140+Z140+E140</f>
        <v>177</v>
      </c>
    </row>
    <row r="141" spans="1:29" s="1" customFormat="1" ht="13.5" thickBot="1" x14ac:dyDescent="0.25">
      <c r="A141" s="161" t="s">
        <v>1</v>
      </c>
      <c r="B141" s="123">
        <v>17</v>
      </c>
      <c r="C141" s="97">
        <f>C118+C123+C129+C135</f>
        <v>2</v>
      </c>
      <c r="D141" s="97">
        <f t="shared" ref="D141:Z141" si="82">D118+D123+D129+D135</f>
        <v>9</v>
      </c>
      <c r="E141" s="103">
        <f t="shared" si="82"/>
        <v>11</v>
      </c>
      <c r="F141" s="101">
        <f t="shared" si="82"/>
        <v>0</v>
      </c>
      <c r="G141" s="102">
        <f t="shared" si="82"/>
        <v>1</v>
      </c>
      <c r="H141" s="103">
        <f t="shared" si="82"/>
        <v>1</v>
      </c>
      <c r="I141" s="101">
        <f t="shared" si="82"/>
        <v>0</v>
      </c>
      <c r="J141" s="102">
        <f t="shared" si="82"/>
        <v>0</v>
      </c>
      <c r="K141" s="103">
        <f t="shared" si="82"/>
        <v>0</v>
      </c>
      <c r="L141" s="101">
        <f t="shared" si="82"/>
        <v>1</v>
      </c>
      <c r="M141" s="102">
        <f t="shared" si="82"/>
        <v>2</v>
      </c>
      <c r="N141" s="102">
        <f t="shared" si="82"/>
        <v>3</v>
      </c>
      <c r="O141" s="101">
        <f t="shared" si="82"/>
        <v>0</v>
      </c>
      <c r="P141" s="102">
        <f t="shared" si="82"/>
        <v>0</v>
      </c>
      <c r="Q141" s="102">
        <f t="shared" si="82"/>
        <v>0</v>
      </c>
      <c r="R141" s="101">
        <f t="shared" si="82"/>
        <v>0</v>
      </c>
      <c r="S141" s="102">
        <f t="shared" si="82"/>
        <v>0</v>
      </c>
      <c r="T141" s="102">
        <f t="shared" si="82"/>
        <v>0</v>
      </c>
      <c r="U141" s="101">
        <f t="shared" si="82"/>
        <v>2</v>
      </c>
      <c r="V141" s="102">
        <f t="shared" si="82"/>
        <v>11</v>
      </c>
      <c r="W141" s="102">
        <f t="shared" si="82"/>
        <v>13</v>
      </c>
      <c r="X141" s="101">
        <f t="shared" si="82"/>
        <v>0</v>
      </c>
      <c r="Y141" s="102">
        <f t="shared" si="82"/>
        <v>0</v>
      </c>
      <c r="Z141" s="102">
        <f t="shared" si="82"/>
        <v>0</v>
      </c>
      <c r="AA141" s="104">
        <f t="shared" ref="AA141" si="83">F141+I141+L141+O141+R141+U141+X141+C141</f>
        <v>5</v>
      </c>
      <c r="AB141" s="105">
        <f t="shared" si="80"/>
        <v>23</v>
      </c>
      <c r="AC141" s="106">
        <f t="shared" si="81"/>
        <v>28</v>
      </c>
    </row>
    <row r="142" spans="1:29" s="1" customFormat="1" ht="13.5" thickBot="1" x14ac:dyDescent="0.25">
      <c r="A142" s="143" t="s">
        <v>0</v>
      </c>
      <c r="B142" s="162"/>
      <c r="C142" s="163">
        <f>SUM(C140:C141)</f>
        <v>14</v>
      </c>
      <c r="D142" s="145">
        <f t="shared" ref="D142:Z142" si="84">SUM(D140:D141)</f>
        <v>64</v>
      </c>
      <c r="E142" s="145">
        <f t="shared" si="84"/>
        <v>78</v>
      </c>
      <c r="F142" s="163">
        <f t="shared" si="84"/>
        <v>2</v>
      </c>
      <c r="G142" s="145">
        <f t="shared" si="84"/>
        <v>4</v>
      </c>
      <c r="H142" s="145">
        <f t="shared" si="84"/>
        <v>6</v>
      </c>
      <c r="I142" s="163">
        <f t="shared" si="84"/>
        <v>0</v>
      </c>
      <c r="J142" s="145">
        <f t="shared" si="84"/>
        <v>0</v>
      </c>
      <c r="K142" s="145">
        <f t="shared" si="84"/>
        <v>0</v>
      </c>
      <c r="L142" s="163">
        <f t="shared" si="84"/>
        <v>5</v>
      </c>
      <c r="M142" s="145">
        <f t="shared" si="84"/>
        <v>6</v>
      </c>
      <c r="N142" s="145">
        <f t="shared" si="84"/>
        <v>11</v>
      </c>
      <c r="O142" s="163">
        <f t="shared" si="84"/>
        <v>0</v>
      </c>
      <c r="P142" s="145">
        <f t="shared" si="84"/>
        <v>1</v>
      </c>
      <c r="Q142" s="145">
        <f t="shared" si="84"/>
        <v>1</v>
      </c>
      <c r="R142" s="163">
        <f t="shared" si="84"/>
        <v>0</v>
      </c>
      <c r="S142" s="145">
        <f t="shared" si="84"/>
        <v>0</v>
      </c>
      <c r="T142" s="145">
        <f t="shared" si="84"/>
        <v>0</v>
      </c>
      <c r="U142" s="163">
        <f t="shared" si="84"/>
        <v>37</v>
      </c>
      <c r="V142" s="145">
        <f t="shared" si="84"/>
        <v>55</v>
      </c>
      <c r="W142" s="145">
        <f t="shared" si="84"/>
        <v>92</v>
      </c>
      <c r="X142" s="163">
        <f t="shared" si="84"/>
        <v>3</v>
      </c>
      <c r="Y142" s="145">
        <f t="shared" si="84"/>
        <v>14</v>
      </c>
      <c r="Z142" s="145">
        <f t="shared" si="84"/>
        <v>17</v>
      </c>
      <c r="AA142" s="163">
        <f t="shared" ref="AA142:AC142" si="85">SUM(AA140:AA141)</f>
        <v>61</v>
      </c>
      <c r="AB142" s="145">
        <f t="shared" si="85"/>
        <v>144</v>
      </c>
      <c r="AC142" s="146">
        <f t="shared" si="85"/>
        <v>205</v>
      </c>
    </row>
    <row r="143" spans="1:29" s="1" customFormat="1" ht="13.5" thickBot="1" x14ac:dyDescent="0.25">
      <c r="A143" s="74"/>
      <c r="B143" s="77"/>
      <c r="C143" s="57"/>
      <c r="D143" s="58"/>
      <c r="E143" s="59"/>
      <c r="F143" s="58"/>
      <c r="G143" s="58"/>
      <c r="H143" s="58"/>
      <c r="I143" s="57"/>
      <c r="J143" s="58"/>
      <c r="K143" s="59"/>
      <c r="L143" s="58"/>
      <c r="M143" s="58"/>
      <c r="N143" s="58"/>
      <c r="O143" s="57"/>
      <c r="P143" s="58"/>
      <c r="Q143" s="59"/>
      <c r="R143" s="58"/>
      <c r="S143" s="58"/>
      <c r="T143" s="58"/>
      <c r="U143" s="57"/>
      <c r="V143" s="58"/>
      <c r="W143" s="59"/>
      <c r="X143" s="57"/>
      <c r="Y143" s="58"/>
      <c r="Z143" s="59"/>
      <c r="AA143" s="164"/>
      <c r="AB143" s="78"/>
      <c r="AC143" s="72"/>
    </row>
    <row r="144" spans="1:29" s="1" customFormat="1" ht="13.5" thickBot="1" x14ac:dyDescent="0.25">
      <c r="A144" s="165" t="s">
        <v>9</v>
      </c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7"/>
    </row>
    <row r="145" spans="1:30" x14ac:dyDescent="0.2">
      <c r="A145" s="63"/>
      <c r="B145" s="56"/>
      <c r="C145" s="57"/>
      <c r="D145" s="58"/>
      <c r="E145" s="59"/>
      <c r="F145" s="60"/>
      <c r="G145" s="60"/>
      <c r="H145" s="60"/>
      <c r="I145" s="57"/>
      <c r="J145" s="58"/>
      <c r="K145" s="59"/>
      <c r="L145" s="57"/>
      <c r="M145" s="60"/>
      <c r="N145" s="60"/>
      <c r="O145" s="57"/>
      <c r="P145" s="58"/>
      <c r="Q145" s="59"/>
      <c r="R145" s="60"/>
      <c r="S145" s="60"/>
      <c r="T145" s="60"/>
      <c r="U145" s="57"/>
      <c r="V145" s="58"/>
      <c r="W145" s="59"/>
      <c r="X145" s="57"/>
      <c r="Y145" s="58"/>
      <c r="Z145" s="59"/>
      <c r="AA145" s="61"/>
      <c r="AB145" s="61"/>
      <c r="AC145" s="72"/>
    </row>
    <row r="146" spans="1:30" s="14" customFormat="1" x14ac:dyDescent="0.2">
      <c r="A146" s="55" t="s">
        <v>91</v>
      </c>
      <c r="B146" s="56">
        <v>7</v>
      </c>
      <c r="C146" s="73">
        <v>10</v>
      </c>
      <c r="D146" s="74">
        <v>4</v>
      </c>
      <c r="E146" s="49">
        <v>14</v>
      </c>
      <c r="F146" s="73"/>
      <c r="G146" s="55"/>
      <c r="H146" s="75"/>
      <c r="I146" s="73">
        <v>1</v>
      </c>
      <c r="J146" s="74"/>
      <c r="K146" s="49">
        <v>1</v>
      </c>
      <c r="L146" s="73"/>
      <c r="M146" s="55"/>
      <c r="N146" s="75"/>
      <c r="O146" s="73"/>
      <c r="P146" s="74"/>
      <c r="Q146" s="49"/>
      <c r="R146" s="55"/>
      <c r="S146" s="55"/>
      <c r="T146" s="75"/>
      <c r="U146" s="73">
        <v>6</v>
      </c>
      <c r="V146" s="74">
        <v>1</v>
      </c>
      <c r="W146" s="49">
        <v>7</v>
      </c>
      <c r="X146" s="73"/>
      <c r="Y146" s="74"/>
      <c r="Z146" s="49"/>
      <c r="AA146" s="98">
        <f>F146+I146+L146+O146+R146+U146+X146+C146</f>
        <v>17</v>
      </c>
      <c r="AB146" s="50">
        <f t="shared" ref="AB146:AB155" si="86">G146+J146+M146+P146+S146+V146+Y146+D146</f>
        <v>5</v>
      </c>
      <c r="AC146" s="99">
        <f t="shared" ref="AC146:AC155" si="87">H146+K146+N146+Q146+T146+W146+Z146+E146</f>
        <v>22</v>
      </c>
      <c r="AD146"/>
    </row>
    <row r="147" spans="1:30" x14ac:dyDescent="0.2">
      <c r="A147" s="63"/>
      <c r="B147" s="56"/>
      <c r="C147" s="57"/>
      <c r="D147" s="58"/>
      <c r="E147" s="59"/>
      <c r="F147" s="60"/>
      <c r="G147" s="60"/>
      <c r="H147" s="60"/>
      <c r="I147" s="57"/>
      <c r="J147" s="58"/>
      <c r="K147" s="59"/>
      <c r="L147" s="57"/>
      <c r="M147" s="60"/>
      <c r="N147" s="60"/>
      <c r="O147" s="57"/>
      <c r="P147" s="58"/>
      <c r="Q147" s="59"/>
      <c r="R147" s="60"/>
      <c r="S147" s="60"/>
      <c r="T147" s="60"/>
      <c r="U147" s="57"/>
      <c r="V147" s="58"/>
      <c r="W147" s="59"/>
      <c r="X147" s="57"/>
      <c r="Y147" s="58"/>
      <c r="Z147" s="59"/>
      <c r="AA147" s="61"/>
      <c r="AB147" s="61"/>
      <c r="AC147" s="72"/>
    </row>
    <row r="148" spans="1:30" s="14" customFormat="1" x14ac:dyDescent="0.2">
      <c r="A148" s="55" t="s">
        <v>88</v>
      </c>
      <c r="B148" s="56">
        <v>7</v>
      </c>
      <c r="C148" s="73"/>
      <c r="D148" s="74">
        <v>2</v>
      </c>
      <c r="E148" s="168">
        <v>2</v>
      </c>
      <c r="F148" s="55"/>
      <c r="G148" s="55">
        <v>1</v>
      </c>
      <c r="H148" s="169">
        <v>1</v>
      </c>
      <c r="I148" s="73"/>
      <c r="J148" s="74"/>
      <c r="K148" s="168"/>
      <c r="L148" s="73"/>
      <c r="M148" s="55"/>
      <c r="N148" s="169"/>
      <c r="O148" s="73">
        <v>1</v>
      </c>
      <c r="P148" s="74"/>
      <c r="Q148" s="168">
        <v>1</v>
      </c>
      <c r="R148" s="55"/>
      <c r="S148" s="55"/>
      <c r="T148" s="169"/>
      <c r="U148" s="73"/>
      <c r="V148" s="74"/>
      <c r="W148" s="168"/>
      <c r="X148" s="73"/>
      <c r="Y148" s="74"/>
      <c r="Z148" s="168"/>
      <c r="AA148" s="170">
        <f t="shared" ref="AA148:AA152" si="88">F148+I148+L148+O148+R148+U148+X148+C148</f>
        <v>1</v>
      </c>
      <c r="AB148" s="170">
        <f t="shared" si="86"/>
        <v>3</v>
      </c>
      <c r="AC148" s="171">
        <f t="shared" si="87"/>
        <v>4</v>
      </c>
    </row>
    <row r="149" spans="1:30" x14ac:dyDescent="0.2">
      <c r="A149" s="63"/>
      <c r="B149" s="56"/>
      <c r="C149" s="57"/>
      <c r="D149" s="58"/>
      <c r="E149" s="59"/>
      <c r="F149" s="60"/>
      <c r="G149" s="60"/>
      <c r="H149" s="60"/>
      <c r="I149" s="57"/>
      <c r="J149" s="58"/>
      <c r="K149" s="59"/>
      <c r="L149" s="57"/>
      <c r="M149" s="60"/>
      <c r="N149" s="60"/>
      <c r="O149" s="57"/>
      <c r="P149" s="58"/>
      <c r="Q149" s="59"/>
      <c r="R149" s="60"/>
      <c r="S149" s="60"/>
      <c r="T149" s="60"/>
      <c r="U149" s="57"/>
      <c r="V149" s="58"/>
      <c r="W149" s="59"/>
      <c r="X149" s="57"/>
      <c r="Y149" s="58"/>
      <c r="Z149" s="59"/>
      <c r="AA149" s="61"/>
      <c r="AB149" s="61"/>
      <c r="AC149" s="72"/>
    </row>
    <row r="150" spans="1:30" s="1" customFormat="1" hidden="1" x14ac:dyDescent="0.2">
      <c r="A150" s="45" t="s">
        <v>89</v>
      </c>
      <c r="B150" s="64">
        <v>17</v>
      </c>
      <c r="C150" s="65"/>
      <c r="D150" s="66"/>
      <c r="E150" s="20"/>
      <c r="F150" s="63"/>
      <c r="G150" s="63"/>
      <c r="H150" s="80"/>
      <c r="I150" s="65"/>
      <c r="J150" s="66"/>
      <c r="K150" s="20"/>
      <c r="L150" s="65"/>
      <c r="M150" s="63"/>
      <c r="N150" s="80"/>
      <c r="O150" s="65"/>
      <c r="P150" s="66"/>
      <c r="Q150" s="20"/>
      <c r="R150" s="63"/>
      <c r="S150" s="63"/>
      <c r="T150" s="80"/>
      <c r="U150" s="65"/>
      <c r="V150" s="66"/>
      <c r="W150" s="20"/>
      <c r="X150" s="65"/>
      <c r="Y150" s="66"/>
      <c r="Z150" s="20"/>
      <c r="AA150" s="219">
        <f t="shared" si="88"/>
        <v>0</v>
      </c>
      <c r="AB150" s="195">
        <f t="shared" si="86"/>
        <v>0</v>
      </c>
      <c r="AC150" s="196">
        <f t="shared" si="87"/>
        <v>0</v>
      </c>
    </row>
    <row r="151" spans="1:30" s="1" customFormat="1" x14ac:dyDescent="0.2">
      <c r="A151" s="63" t="s">
        <v>89</v>
      </c>
      <c r="B151" s="64">
        <v>18</v>
      </c>
      <c r="C151" s="65">
        <v>21</v>
      </c>
      <c r="D151" s="66">
        <v>7</v>
      </c>
      <c r="E151" s="20">
        <v>28</v>
      </c>
      <c r="F151" s="63"/>
      <c r="G151" s="63"/>
      <c r="H151" s="80"/>
      <c r="I151" s="65"/>
      <c r="J151" s="66">
        <v>1</v>
      </c>
      <c r="K151" s="20">
        <v>1</v>
      </c>
      <c r="L151" s="65">
        <v>2</v>
      </c>
      <c r="M151" s="63"/>
      <c r="N151" s="80">
        <v>2</v>
      </c>
      <c r="O151" s="65"/>
      <c r="P151" s="66"/>
      <c r="Q151" s="20"/>
      <c r="R151" s="63"/>
      <c r="S151" s="63"/>
      <c r="T151" s="80"/>
      <c r="U151" s="65"/>
      <c r="V151" s="66"/>
      <c r="W151" s="20"/>
      <c r="X151" s="65">
        <v>1</v>
      </c>
      <c r="Y151" s="66">
        <v>1</v>
      </c>
      <c r="Z151" s="20">
        <v>2</v>
      </c>
      <c r="AA151" s="219">
        <f t="shared" si="88"/>
        <v>24</v>
      </c>
      <c r="AB151" s="195">
        <f t="shared" si="86"/>
        <v>9</v>
      </c>
      <c r="AC151" s="196">
        <f t="shared" si="87"/>
        <v>33</v>
      </c>
    </row>
    <row r="152" spans="1:30" s="1" customFormat="1" ht="13.5" thickBot="1" x14ac:dyDescent="0.25">
      <c r="A152" s="63" t="s">
        <v>90</v>
      </c>
      <c r="B152" s="64">
        <v>18</v>
      </c>
      <c r="C152" s="65">
        <v>2</v>
      </c>
      <c r="D152" s="66">
        <v>1</v>
      </c>
      <c r="E152" s="20">
        <v>3</v>
      </c>
      <c r="F152" s="63"/>
      <c r="G152" s="63"/>
      <c r="H152" s="80"/>
      <c r="I152" s="65"/>
      <c r="J152" s="66"/>
      <c r="K152" s="20"/>
      <c r="L152" s="65"/>
      <c r="M152" s="63"/>
      <c r="N152" s="80"/>
      <c r="O152" s="65"/>
      <c r="P152" s="66"/>
      <c r="Q152" s="20"/>
      <c r="R152" s="63"/>
      <c r="S152" s="63"/>
      <c r="T152" s="80"/>
      <c r="U152" s="65"/>
      <c r="V152" s="66"/>
      <c r="W152" s="20"/>
      <c r="X152" s="65"/>
      <c r="Y152" s="66"/>
      <c r="Z152" s="20"/>
      <c r="AA152" s="219">
        <f t="shared" si="88"/>
        <v>2</v>
      </c>
      <c r="AB152" s="195">
        <f t="shared" si="86"/>
        <v>1</v>
      </c>
      <c r="AC152" s="196">
        <f t="shared" si="87"/>
        <v>3</v>
      </c>
    </row>
    <row r="153" spans="1:30" s="1" customFormat="1" ht="13.5" thickBot="1" x14ac:dyDescent="0.25">
      <c r="A153" s="70" t="s">
        <v>8</v>
      </c>
      <c r="B153" s="53"/>
      <c r="C153" s="18">
        <f t="shared" ref="C153:W153" si="89">SUBTOTAL(9,C150:C152)</f>
        <v>23</v>
      </c>
      <c r="D153" s="17">
        <f t="shared" si="89"/>
        <v>8</v>
      </c>
      <c r="E153" s="16">
        <f t="shared" si="89"/>
        <v>31</v>
      </c>
      <c r="F153" s="17">
        <f t="shared" si="89"/>
        <v>0</v>
      </c>
      <c r="G153" s="17">
        <f t="shared" si="89"/>
        <v>0</v>
      </c>
      <c r="H153" s="17">
        <f t="shared" si="89"/>
        <v>0</v>
      </c>
      <c r="I153" s="18">
        <f t="shared" si="89"/>
        <v>0</v>
      </c>
      <c r="J153" s="17">
        <f t="shared" si="89"/>
        <v>1</v>
      </c>
      <c r="K153" s="16">
        <f t="shared" si="89"/>
        <v>1</v>
      </c>
      <c r="L153" s="18">
        <f t="shared" si="89"/>
        <v>2</v>
      </c>
      <c r="M153" s="17">
        <f t="shared" si="89"/>
        <v>0</v>
      </c>
      <c r="N153" s="17">
        <f t="shared" si="89"/>
        <v>2</v>
      </c>
      <c r="O153" s="18">
        <f t="shared" si="89"/>
        <v>0</v>
      </c>
      <c r="P153" s="17">
        <f t="shared" si="89"/>
        <v>0</v>
      </c>
      <c r="Q153" s="16">
        <f t="shared" si="89"/>
        <v>0</v>
      </c>
      <c r="R153" s="17">
        <f t="shared" si="89"/>
        <v>0</v>
      </c>
      <c r="S153" s="17">
        <f t="shared" si="89"/>
        <v>0</v>
      </c>
      <c r="T153" s="17">
        <f t="shared" si="89"/>
        <v>0</v>
      </c>
      <c r="U153" s="18">
        <f t="shared" si="89"/>
        <v>0</v>
      </c>
      <c r="V153" s="17">
        <f t="shared" si="89"/>
        <v>0</v>
      </c>
      <c r="W153" s="16">
        <f t="shared" si="89"/>
        <v>0</v>
      </c>
      <c r="X153" s="18">
        <f>X151+X152</f>
        <v>1</v>
      </c>
      <c r="Y153" s="17">
        <f>Y151+Y152</f>
        <v>1</v>
      </c>
      <c r="Z153" s="16">
        <f>SUBTOTAL(9,Z150:Z152)</f>
        <v>2</v>
      </c>
      <c r="AA153" s="81">
        <f>F153+I153+L153+O153+R153+U153+X153+C153</f>
        <v>26</v>
      </c>
      <c r="AB153" s="81">
        <f t="shared" si="86"/>
        <v>10</v>
      </c>
      <c r="AC153" s="82">
        <f t="shared" si="87"/>
        <v>36</v>
      </c>
    </row>
    <row r="154" spans="1:30" x14ac:dyDescent="0.2">
      <c r="A154" s="174"/>
      <c r="B154" s="175"/>
      <c r="C154" s="176"/>
      <c r="D154" s="177"/>
      <c r="E154" s="83"/>
      <c r="F154" s="178"/>
      <c r="G154" s="178"/>
      <c r="H154" s="178"/>
      <c r="I154" s="176"/>
      <c r="J154" s="178"/>
      <c r="K154" s="83"/>
      <c r="L154" s="176"/>
      <c r="M154" s="178"/>
      <c r="N154" s="178"/>
      <c r="O154" s="176"/>
      <c r="P154" s="178"/>
      <c r="Q154" s="83"/>
      <c r="R154" s="178"/>
      <c r="S154" s="178"/>
      <c r="T154" s="178"/>
      <c r="U154" s="176"/>
      <c r="V154" s="178"/>
      <c r="W154" s="83"/>
      <c r="X154" s="176"/>
      <c r="Y154" s="178"/>
      <c r="Z154" s="83"/>
      <c r="AA154" s="179"/>
      <c r="AB154" s="179"/>
      <c r="AC154" s="180"/>
    </row>
    <row r="155" spans="1:30" s="2" customFormat="1" x14ac:dyDescent="0.2">
      <c r="A155" s="73" t="s">
        <v>109</v>
      </c>
      <c r="B155" s="77">
        <v>7</v>
      </c>
      <c r="C155" s="73">
        <v>9</v>
      </c>
      <c r="D155" s="74">
        <v>1</v>
      </c>
      <c r="E155" s="49">
        <v>10</v>
      </c>
      <c r="F155" s="74">
        <v>2</v>
      </c>
      <c r="G155" s="74">
        <v>1</v>
      </c>
      <c r="H155" s="97">
        <v>3</v>
      </c>
      <c r="I155" s="73">
        <v>1</v>
      </c>
      <c r="J155" s="74"/>
      <c r="K155" s="49">
        <v>1</v>
      </c>
      <c r="L155" s="73">
        <v>2</v>
      </c>
      <c r="M155" s="74"/>
      <c r="N155" s="97">
        <v>2</v>
      </c>
      <c r="O155" s="73"/>
      <c r="P155" s="74"/>
      <c r="Q155" s="49"/>
      <c r="R155" s="74"/>
      <c r="S155" s="74"/>
      <c r="T155" s="97"/>
      <c r="U155" s="73"/>
      <c r="V155" s="74"/>
      <c r="W155" s="49"/>
      <c r="X155" s="73"/>
      <c r="Y155" s="74"/>
      <c r="Z155" s="49"/>
      <c r="AA155" s="98">
        <f>F155+I155+L155+O155+R155+U155+X155+C155</f>
        <v>14</v>
      </c>
      <c r="AB155" s="50">
        <f t="shared" si="86"/>
        <v>2</v>
      </c>
      <c r="AC155" s="99">
        <f t="shared" si="87"/>
        <v>16</v>
      </c>
    </row>
    <row r="156" spans="1:30" s="1" customFormat="1" ht="13.5" thickBot="1" x14ac:dyDescent="0.25">
      <c r="A156" s="73"/>
      <c r="B156" s="77"/>
      <c r="C156" s="73"/>
      <c r="D156" s="74"/>
      <c r="E156" s="49"/>
      <c r="F156" s="74"/>
      <c r="G156" s="74"/>
      <c r="H156" s="97"/>
      <c r="I156" s="73"/>
      <c r="J156" s="74"/>
      <c r="K156" s="49"/>
      <c r="L156" s="73"/>
      <c r="M156" s="74"/>
      <c r="N156" s="97"/>
      <c r="O156" s="73"/>
      <c r="P156" s="74"/>
      <c r="Q156" s="49"/>
      <c r="R156" s="74"/>
      <c r="S156" s="74"/>
      <c r="T156" s="97"/>
      <c r="U156" s="73"/>
      <c r="V156" s="74"/>
      <c r="W156" s="49"/>
      <c r="X156" s="73"/>
      <c r="Y156" s="74"/>
      <c r="Z156" s="49"/>
      <c r="AA156" s="50"/>
      <c r="AB156" s="50"/>
      <c r="AC156" s="99"/>
    </row>
    <row r="157" spans="1:30" ht="13.5" thickBot="1" x14ac:dyDescent="0.25">
      <c r="A157" s="181" t="s">
        <v>7</v>
      </c>
      <c r="B157" s="182"/>
      <c r="C157" s="183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5"/>
    </row>
    <row r="158" spans="1:30" s="1" customFormat="1" x14ac:dyDescent="0.2">
      <c r="A158" s="73" t="s">
        <v>2</v>
      </c>
      <c r="B158" s="77">
        <v>7</v>
      </c>
      <c r="C158" s="100">
        <f>C146+C155+C148</f>
        <v>19</v>
      </c>
      <c r="D158" s="97">
        <f t="shared" ref="D158:Z158" si="90">D146+D155+D148</f>
        <v>7</v>
      </c>
      <c r="E158" s="49">
        <f t="shared" si="90"/>
        <v>26</v>
      </c>
      <c r="F158" s="100">
        <f t="shared" si="90"/>
        <v>2</v>
      </c>
      <c r="G158" s="97">
        <f t="shared" si="90"/>
        <v>2</v>
      </c>
      <c r="H158" s="49">
        <f t="shared" si="90"/>
        <v>4</v>
      </c>
      <c r="I158" s="100">
        <f t="shared" si="90"/>
        <v>2</v>
      </c>
      <c r="J158" s="97">
        <f t="shared" si="90"/>
        <v>0</v>
      </c>
      <c r="K158" s="49">
        <f t="shared" si="90"/>
        <v>2</v>
      </c>
      <c r="L158" s="100">
        <f t="shared" si="90"/>
        <v>2</v>
      </c>
      <c r="M158" s="97">
        <f t="shared" si="90"/>
        <v>0</v>
      </c>
      <c r="N158" s="49">
        <f t="shared" si="90"/>
        <v>2</v>
      </c>
      <c r="O158" s="100">
        <f t="shared" si="90"/>
        <v>1</v>
      </c>
      <c r="P158" s="97">
        <f t="shared" si="90"/>
        <v>0</v>
      </c>
      <c r="Q158" s="49">
        <f t="shared" si="90"/>
        <v>1</v>
      </c>
      <c r="R158" s="100">
        <f t="shared" si="90"/>
        <v>0</v>
      </c>
      <c r="S158" s="97">
        <f t="shared" si="90"/>
        <v>0</v>
      </c>
      <c r="T158" s="49">
        <f t="shared" si="90"/>
        <v>0</v>
      </c>
      <c r="U158" s="100">
        <f t="shared" si="90"/>
        <v>6</v>
      </c>
      <c r="V158" s="97">
        <f t="shared" si="90"/>
        <v>1</v>
      </c>
      <c r="W158" s="49">
        <f t="shared" si="90"/>
        <v>7</v>
      </c>
      <c r="X158" s="100">
        <f t="shared" si="90"/>
        <v>0</v>
      </c>
      <c r="Y158" s="97">
        <f t="shared" si="90"/>
        <v>0</v>
      </c>
      <c r="Z158" s="49">
        <f t="shared" si="90"/>
        <v>0</v>
      </c>
      <c r="AA158" s="98">
        <f>F158+I158+L158+O158+R158+U158+X158+C158</f>
        <v>32</v>
      </c>
      <c r="AB158" s="50">
        <f t="shared" ref="AB158:AB159" si="91">G158+J158+M158+P158+S158+V158+Y158+D158</f>
        <v>10</v>
      </c>
      <c r="AC158" s="99">
        <f t="shared" ref="AC158:AC159" si="92">H158+K158+N158+Q158+T158+W158+Z158+E158</f>
        <v>42</v>
      </c>
    </row>
    <row r="159" spans="1:30" s="1" customFormat="1" ht="13.5" thickBot="1" x14ac:dyDescent="0.25">
      <c r="A159" s="73" t="s">
        <v>6</v>
      </c>
      <c r="B159" s="77" t="s">
        <v>111</v>
      </c>
      <c r="C159" s="100">
        <f>C153</f>
        <v>23</v>
      </c>
      <c r="D159" s="97">
        <f t="shared" ref="D159:Z159" si="93">D153</f>
        <v>8</v>
      </c>
      <c r="E159" s="49">
        <f t="shared" si="93"/>
        <v>31</v>
      </c>
      <c r="F159" s="100">
        <f t="shared" si="93"/>
        <v>0</v>
      </c>
      <c r="G159" s="97">
        <f t="shared" si="93"/>
        <v>0</v>
      </c>
      <c r="H159" s="49">
        <f t="shared" si="93"/>
        <v>0</v>
      </c>
      <c r="I159" s="100">
        <f t="shared" si="93"/>
        <v>0</v>
      </c>
      <c r="J159" s="97">
        <f t="shared" si="93"/>
        <v>1</v>
      </c>
      <c r="K159" s="49">
        <f t="shared" si="93"/>
        <v>1</v>
      </c>
      <c r="L159" s="100">
        <f t="shared" si="93"/>
        <v>2</v>
      </c>
      <c r="M159" s="97">
        <f t="shared" si="93"/>
        <v>0</v>
      </c>
      <c r="N159" s="49">
        <f t="shared" si="93"/>
        <v>2</v>
      </c>
      <c r="O159" s="100">
        <f t="shared" si="93"/>
        <v>0</v>
      </c>
      <c r="P159" s="97">
        <f t="shared" si="93"/>
        <v>0</v>
      </c>
      <c r="Q159" s="49">
        <f t="shared" si="93"/>
        <v>0</v>
      </c>
      <c r="R159" s="100">
        <f t="shared" si="93"/>
        <v>0</v>
      </c>
      <c r="S159" s="97">
        <f t="shared" si="93"/>
        <v>0</v>
      </c>
      <c r="T159" s="49">
        <f t="shared" si="93"/>
        <v>0</v>
      </c>
      <c r="U159" s="100">
        <f t="shared" si="93"/>
        <v>0</v>
      </c>
      <c r="V159" s="97">
        <f t="shared" si="93"/>
        <v>0</v>
      </c>
      <c r="W159" s="49">
        <f t="shared" si="93"/>
        <v>0</v>
      </c>
      <c r="X159" s="100">
        <f>X153</f>
        <v>1</v>
      </c>
      <c r="Y159" s="97">
        <f t="shared" si="93"/>
        <v>1</v>
      </c>
      <c r="Z159" s="49">
        <f t="shared" si="93"/>
        <v>2</v>
      </c>
      <c r="AA159" s="98">
        <f t="shared" ref="AA159" si="94">F159+I159+L159+O159+R159+U159+X159+C159</f>
        <v>26</v>
      </c>
      <c r="AB159" s="97">
        <f t="shared" si="91"/>
        <v>10</v>
      </c>
      <c r="AC159" s="49">
        <f t="shared" si="92"/>
        <v>36</v>
      </c>
    </row>
    <row r="160" spans="1:30" s="1" customFormat="1" ht="13.5" thickBot="1" x14ac:dyDescent="0.25">
      <c r="A160" s="186" t="s">
        <v>0</v>
      </c>
      <c r="B160" s="187"/>
      <c r="C160" s="188">
        <f t="shared" ref="C160:Z160" si="95">SUM(C158:C159)</f>
        <v>42</v>
      </c>
      <c r="D160" s="188">
        <f t="shared" si="95"/>
        <v>15</v>
      </c>
      <c r="E160" s="189">
        <f t="shared" si="95"/>
        <v>57</v>
      </c>
      <c r="F160" s="188">
        <f t="shared" si="95"/>
        <v>2</v>
      </c>
      <c r="G160" s="188">
        <f t="shared" si="95"/>
        <v>2</v>
      </c>
      <c r="H160" s="189">
        <f t="shared" si="95"/>
        <v>4</v>
      </c>
      <c r="I160" s="186">
        <f t="shared" si="95"/>
        <v>2</v>
      </c>
      <c r="J160" s="188">
        <f t="shared" si="95"/>
        <v>1</v>
      </c>
      <c r="K160" s="189">
        <f t="shared" si="95"/>
        <v>3</v>
      </c>
      <c r="L160" s="186">
        <f t="shared" si="95"/>
        <v>4</v>
      </c>
      <c r="M160" s="188">
        <f t="shared" si="95"/>
        <v>0</v>
      </c>
      <c r="N160" s="189">
        <f t="shared" si="95"/>
        <v>4</v>
      </c>
      <c r="O160" s="186">
        <f t="shared" si="95"/>
        <v>1</v>
      </c>
      <c r="P160" s="188">
        <f t="shared" si="95"/>
        <v>0</v>
      </c>
      <c r="Q160" s="189">
        <f t="shared" si="95"/>
        <v>1</v>
      </c>
      <c r="R160" s="188">
        <f t="shared" si="95"/>
        <v>0</v>
      </c>
      <c r="S160" s="188">
        <f t="shared" si="95"/>
        <v>0</v>
      </c>
      <c r="T160" s="189">
        <f t="shared" si="95"/>
        <v>0</v>
      </c>
      <c r="U160" s="186">
        <f t="shared" si="95"/>
        <v>6</v>
      </c>
      <c r="V160" s="188">
        <f t="shared" si="95"/>
        <v>1</v>
      </c>
      <c r="W160" s="189">
        <f t="shared" si="95"/>
        <v>7</v>
      </c>
      <c r="X160" s="186">
        <f t="shared" si="95"/>
        <v>1</v>
      </c>
      <c r="Y160" s="188">
        <f t="shared" si="95"/>
        <v>1</v>
      </c>
      <c r="Z160" s="189">
        <f t="shared" si="95"/>
        <v>2</v>
      </c>
      <c r="AA160" s="190">
        <f>SUM(AA158:AA159)</f>
        <v>58</v>
      </c>
      <c r="AB160" s="190">
        <f t="shared" ref="AB160:AC160" si="96">SUM(AB158:AB159)</f>
        <v>20</v>
      </c>
      <c r="AC160" s="191">
        <f t="shared" si="96"/>
        <v>78</v>
      </c>
    </row>
    <row r="161" spans="1:29" s="12" customFormat="1" ht="13.5" thickBot="1" x14ac:dyDescent="0.25">
      <c r="A161" s="70"/>
      <c r="B161" s="53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112"/>
      <c r="AB161" s="112"/>
      <c r="AC161" s="124"/>
    </row>
    <row r="162" spans="1:29" s="1" customFormat="1" ht="13.5" thickBot="1" x14ac:dyDescent="0.25">
      <c r="A162" s="192" t="s">
        <v>5</v>
      </c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4"/>
    </row>
    <row r="163" spans="1:29" x14ac:dyDescent="0.2">
      <c r="A163" s="63"/>
      <c r="B163" s="56"/>
      <c r="C163" s="147"/>
      <c r="D163" s="148"/>
      <c r="E163" s="149"/>
      <c r="F163" s="150"/>
      <c r="G163" s="150"/>
      <c r="H163" s="150"/>
      <c r="I163" s="147"/>
      <c r="J163" s="148"/>
      <c r="K163" s="149"/>
      <c r="L163" s="147"/>
      <c r="M163" s="150"/>
      <c r="N163" s="150"/>
      <c r="O163" s="147"/>
      <c r="P163" s="148"/>
      <c r="Q163" s="149"/>
      <c r="R163" s="150"/>
      <c r="S163" s="150"/>
      <c r="T163" s="150"/>
      <c r="U163" s="147"/>
      <c r="V163" s="148"/>
      <c r="W163" s="149"/>
      <c r="X163" s="147"/>
      <c r="Y163" s="148"/>
      <c r="Z163" s="149"/>
      <c r="AA163" s="151"/>
      <c r="AB163" s="151"/>
      <c r="AC163" s="152"/>
    </row>
    <row r="164" spans="1:29" s="1" customFormat="1" x14ac:dyDescent="0.2">
      <c r="A164" s="48" t="s">
        <v>92</v>
      </c>
      <c r="B164" s="79">
        <v>7</v>
      </c>
      <c r="C164" s="65">
        <v>8</v>
      </c>
      <c r="D164" s="66">
        <v>5</v>
      </c>
      <c r="E164" s="20">
        <v>13</v>
      </c>
      <c r="F164" s="66"/>
      <c r="G164" s="66"/>
      <c r="H164" s="67"/>
      <c r="I164" s="65"/>
      <c r="J164" s="66"/>
      <c r="K164" s="20"/>
      <c r="L164" s="65">
        <v>1</v>
      </c>
      <c r="M164" s="66"/>
      <c r="N164" s="20">
        <v>1</v>
      </c>
      <c r="O164" s="65"/>
      <c r="P164" s="66"/>
      <c r="Q164" s="20"/>
      <c r="R164" s="66"/>
      <c r="S164" s="66"/>
      <c r="T164" s="67"/>
      <c r="U164" s="65"/>
      <c r="V164" s="66"/>
      <c r="W164" s="20"/>
      <c r="X164" s="65"/>
      <c r="Y164" s="66">
        <v>3</v>
      </c>
      <c r="Z164" s="20">
        <v>3</v>
      </c>
      <c r="AA164" s="68">
        <f t="shared" ref="AA164:AA170" si="97">F164+I164+L164+O164+R164+U164+X164+C164</f>
        <v>9</v>
      </c>
      <c r="AB164" s="68">
        <f t="shared" ref="AB164:AB170" si="98">G164+J164+M164+P164+S164+V164+Y164+D164</f>
        <v>8</v>
      </c>
      <c r="AC164" s="89">
        <f t="shared" ref="AC164:AC170" si="99">H164+K164+N164+Q164+T164+W164+Z164+E164</f>
        <v>17</v>
      </c>
    </row>
    <row r="165" spans="1:29" s="1" customFormat="1" x14ac:dyDescent="0.2">
      <c r="A165" s="66" t="s">
        <v>93</v>
      </c>
      <c r="B165" s="79">
        <v>7</v>
      </c>
      <c r="C165" s="65">
        <v>6</v>
      </c>
      <c r="D165" s="66"/>
      <c r="E165" s="20">
        <v>6</v>
      </c>
      <c r="F165" s="66"/>
      <c r="G165" s="66"/>
      <c r="H165" s="67"/>
      <c r="I165" s="65"/>
      <c r="J165" s="66"/>
      <c r="K165" s="20"/>
      <c r="L165" s="65"/>
      <c r="M165" s="66"/>
      <c r="N165" s="67"/>
      <c r="O165" s="65"/>
      <c r="P165" s="66"/>
      <c r="Q165" s="20"/>
      <c r="R165" s="66"/>
      <c r="S165" s="66"/>
      <c r="T165" s="67"/>
      <c r="U165" s="65"/>
      <c r="V165" s="66"/>
      <c r="W165" s="20"/>
      <c r="X165" s="65"/>
      <c r="Y165" s="66"/>
      <c r="Z165" s="20"/>
      <c r="AA165" s="68">
        <f t="shared" si="97"/>
        <v>6</v>
      </c>
      <c r="AB165" s="68">
        <f t="shared" si="98"/>
        <v>0</v>
      </c>
      <c r="AC165" s="89">
        <f t="shared" si="99"/>
        <v>6</v>
      </c>
    </row>
    <row r="166" spans="1:29" s="1" customFormat="1" x14ac:dyDescent="0.2">
      <c r="A166" s="66" t="s">
        <v>94</v>
      </c>
      <c r="B166" s="79">
        <v>7</v>
      </c>
      <c r="C166" s="65">
        <v>22</v>
      </c>
      <c r="D166" s="66">
        <v>1</v>
      </c>
      <c r="E166" s="20">
        <v>23</v>
      </c>
      <c r="F166" s="66"/>
      <c r="G166" s="66"/>
      <c r="H166" s="67"/>
      <c r="I166" s="65"/>
      <c r="J166" s="66"/>
      <c r="K166" s="20"/>
      <c r="L166" s="65"/>
      <c r="M166" s="66"/>
      <c r="N166" s="67"/>
      <c r="O166" s="65"/>
      <c r="P166" s="66"/>
      <c r="Q166" s="20"/>
      <c r="R166" s="66">
        <v>1</v>
      </c>
      <c r="S166" s="66"/>
      <c r="T166" s="67">
        <v>1</v>
      </c>
      <c r="U166" s="65"/>
      <c r="V166" s="66"/>
      <c r="W166" s="20"/>
      <c r="X166" s="65">
        <v>2</v>
      </c>
      <c r="Y166" s="66"/>
      <c r="Z166" s="20">
        <v>2</v>
      </c>
      <c r="AA166" s="68">
        <f t="shared" si="97"/>
        <v>25</v>
      </c>
      <c r="AB166" s="68">
        <f t="shared" si="98"/>
        <v>1</v>
      </c>
      <c r="AC166" s="89">
        <f t="shared" si="99"/>
        <v>26</v>
      </c>
    </row>
    <row r="167" spans="1:29" s="1" customFormat="1" x14ac:dyDescent="0.2">
      <c r="A167" s="66" t="s">
        <v>95</v>
      </c>
      <c r="B167" s="79">
        <v>7</v>
      </c>
      <c r="C167" s="65"/>
      <c r="D167" s="66"/>
      <c r="E167" s="20"/>
      <c r="F167" s="66"/>
      <c r="G167" s="66"/>
      <c r="H167" s="67"/>
      <c r="I167" s="65"/>
      <c r="J167" s="66"/>
      <c r="K167" s="20"/>
      <c r="L167" s="65"/>
      <c r="M167" s="66"/>
      <c r="N167" s="67"/>
      <c r="O167" s="65"/>
      <c r="P167" s="66"/>
      <c r="Q167" s="20"/>
      <c r="R167" s="66"/>
      <c r="S167" s="66"/>
      <c r="T167" s="67"/>
      <c r="U167" s="65"/>
      <c r="V167" s="66"/>
      <c r="W167" s="20"/>
      <c r="X167" s="65"/>
      <c r="Y167" s="66"/>
      <c r="Z167" s="20"/>
      <c r="AA167" s="68">
        <f t="shared" si="97"/>
        <v>0</v>
      </c>
      <c r="AB167" s="68">
        <f t="shared" si="98"/>
        <v>0</v>
      </c>
      <c r="AC167" s="89">
        <f t="shared" si="99"/>
        <v>0</v>
      </c>
    </row>
    <row r="168" spans="1:29" s="1" customFormat="1" x14ac:dyDescent="0.2">
      <c r="A168" t="s">
        <v>129</v>
      </c>
      <c r="B168" s="79">
        <v>7</v>
      </c>
      <c r="C168" s="65">
        <v>10</v>
      </c>
      <c r="D168" s="66"/>
      <c r="E168" s="20">
        <v>10</v>
      </c>
      <c r="F168" s="66">
        <v>1</v>
      </c>
      <c r="G168" s="66"/>
      <c r="H168" s="67">
        <v>1</v>
      </c>
      <c r="I168" s="65"/>
      <c r="J168" s="66"/>
      <c r="K168" s="20"/>
      <c r="L168" s="65"/>
      <c r="M168" s="66"/>
      <c r="N168" s="67"/>
      <c r="O168" s="65"/>
      <c r="P168" s="66"/>
      <c r="Q168" s="20"/>
      <c r="R168" s="66"/>
      <c r="S168" s="66"/>
      <c r="T168" s="67"/>
      <c r="U168" s="65">
        <v>1</v>
      </c>
      <c r="V168" s="66"/>
      <c r="W168" s="20">
        <v>1</v>
      </c>
      <c r="X168" s="65"/>
      <c r="Y168" s="66"/>
      <c r="Z168" s="20"/>
      <c r="AA168" s="68">
        <f t="shared" ref="AA168:AA169" si="100">F168+I168+L168+O168+R168+U168+X168+C168</f>
        <v>12</v>
      </c>
      <c r="AB168" s="68">
        <f t="shared" ref="AB168:AB169" si="101">G168+J168+M168+P168+S168+V168+Y168+D168</f>
        <v>0</v>
      </c>
      <c r="AC168" s="89">
        <f t="shared" ref="AC168:AC169" si="102">H168+K168+N168+Q168+T168+W168+Z168+E168</f>
        <v>12</v>
      </c>
    </row>
    <row r="169" spans="1:29" s="1" customFormat="1" x14ac:dyDescent="0.2">
      <c r="A169" t="s">
        <v>130</v>
      </c>
      <c r="B169" s="79">
        <v>8</v>
      </c>
      <c r="C169" s="65"/>
      <c r="D169" s="66"/>
      <c r="E169" s="20"/>
      <c r="F169" s="66"/>
      <c r="G169" s="66"/>
      <c r="H169" s="67"/>
      <c r="I169" s="65"/>
      <c r="J169" s="66"/>
      <c r="K169" s="20"/>
      <c r="L169" s="65"/>
      <c r="M169" s="66"/>
      <c r="N169" s="67"/>
      <c r="O169" s="65"/>
      <c r="P169" s="66"/>
      <c r="Q169" s="20"/>
      <c r="R169" s="66"/>
      <c r="S169" s="66"/>
      <c r="T169" s="67"/>
      <c r="U169" s="65">
        <v>1</v>
      </c>
      <c r="V169" s="66"/>
      <c r="W169" s="20">
        <v>1</v>
      </c>
      <c r="X169" s="65"/>
      <c r="Y169" s="66"/>
      <c r="Z169" s="20"/>
      <c r="AA169" s="68">
        <f t="shared" si="100"/>
        <v>1</v>
      </c>
      <c r="AB169" s="68">
        <f t="shared" si="101"/>
        <v>0</v>
      </c>
      <c r="AC169" s="89">
        <f t="shared" si="102"/>
        <v>1</v>
      </c>
    </row>
    <row r="170" spans="1:29" s="1" customFormat="1" x14ac:dyDescent="0.2">
      <c r="A170" s="47" t="s">
        <v>96</v>
      </c>
      <c r="B170" s="87">
        <v>18</v>
      </c>
      <c r="C170" s="65">
        <v>2</v>
      </c>
      <c r="D170" s="66"/>
      <c r="E170" s="20">
        <v>2</v>
      </c>
      <c r="F170" s="66">
        <v>1</v>
      </c>
      <c r="G170" s="66"/>
      <c r="H170" s="67">
        <v>1</v>
      </c>
      <c r="I170" s="65"/>
      <c r="J170" s="66"/>
      <c r="K170" s="20"/>
      <c r="L170" s="65"/>
      <c r="M170" s="66"/>
      <c r="N170" s="67"/>
      <c r="O170" s="65"/>
      <c r="P170" s="66"/>
      <c r="Q170" s="20"/>
      <c r="R170" s="66"/>
      <c r="S170" s="66"/>
      <c r="T170" s="20"/>
      <c r="U170" s="65"/>
      <c r="V170" s="66"/>
      <c r="W170" s="20"/>
      <c r="X170" s="65">
        <v>2</v>
      </c>
      <c r="Y170" s="66"/>
      <c r="Z170" s="20">
        <v>2</v>
      </c>
      <c r="AA170" s="68">
        <f t="shared" si="97"/>
        <v>5</v>
      </c>
      <c r="AB170" s="68">
        <f t="shared" si="98"/>
        <v>0</v>
      </c>
      <c r="AC170" s="89">
        <f t="shared" si="99"/>
        <v>5</v>
      </c>
    </row>
    <row r="171" spans="1:29" ht="13.5" thickBot="1" x14ac:dyDescent="0.25">
      <c r="A171" s="66"/>
      <c r="B171" s="77"/>
      <c r="C171" s="57"/>
      <c r="D171" s="58"/>
      <c r="E171" s="59"/>
      <c r="F171" s="58"/>
      <c r="G171" s="58"/>
      <c r="H171" s="59"/>
      <c r="I171" s="57"/>
      <c r="J171" s="58"/>
      <c r="K171" s="59"/>
      <c r="L171" s="57"/>
      <c r="M171" s="58"/>
      <c r="N171" s="59"/>
      <c r="O171" s="57"/>
      <c r="P171" s="58"/>
      <c r="Q171" s="59"/>
      <c r="R171" s="58"/>
      <c r="S171" s="58"/>
      <c r="T171" s="59"/>
      <c r="U171" s="57"/>
      <c r="V171" s="58"/>
      <c r="W171" s="59"/>
      <c r="X171" s="57"/>
      <c r="Y171" s="58"/>
      <c r="Z171" s="59"/>
      <c r="AA171" s="78"/>
      <c r="AB171" s="78"/>
      <c r="AC171" s="72"/>
    </row>
    <row r="172" spans="1:29" ht="13.5" thickBot="1" x14ac:dyDescent="0.25">
      <c r="A172" s="197" t="s">
        <v>4</v>
      </c>
      <c r="B172" s="198"/>
      <c r="C172" s="199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  <c r="AA172" s="200"/>
      <c r="AB172" s="200"/>
      <c r="AC172" s="201"/>
    </row>
    <row r="173" spans="1:29" s="1" customFormat="1" x14ac:dyDescent="0.2">
      <c r="A173" s="74" t="s">
        <v>2</v>
      </c>
      <c r="B173" s="137">
        <v>7</v>
      </c>
      <c r="C173" s="100">
        <f>C164+C165+C166+C167+C168</f>
        <v>46</v>
      </c>
      <c r="D173" s="97">
        <f t="shared" ref="D173:Z173" si="103">D164+D165+D166+D167+D168</f>
        <v>6</v>
      </c>
      <c r="E173" s="97">
        <f t="shared" si="103"/>
        <v>52</v>
      </c>
      <c r="F173" s="100">
        <f t="shared" si="103"/>
        <v>1</v>
      </c>
      <c r="G173" s="97">
        <f t="shared" si="103"/>
        <v>0</v>
      </c>
      <c r="H173" s="97">
        <f t="shared" si="103"/>
        <v>1</v>
      </c>
      <c r="I173" s="100">
        <f t="shared" si="103"/>
        <v>0</v>
      </c>
      <c r="J173" s="97">
        <f t="shared" si="103"/>
        <v>0</v>
      </c>
      <c r="K173" s="97">
        <f t="shared" si="103"/>
        <v>0</v>
      </c>
      <c r="L173" s="100">
        <f t="shared" si="103"/>
        <v>1</v>
      </c>
      <c r="M173" s="97">
        <f t="shared" si="103"/>
        <v>0</v>
      </c>
      <c r="N173" s="97">
        <f t="shared" si="103"/>
        <v>1</v>
      </c>
      <c r="O173" s="100">
        <f t="shared" si="103"/>
        <v>0</v>
      </c>
      <c r="P173" s="97">
        <f t="shared" si="103"/>
        <v>0</v>
      </c>
      <c r="Q173" s="97">
        <f t="shared" si="103"/>
        <v>0</v>
      </c>
      <c r="R173" s="100">
        <f t="shared" si="103"/>
        <v>1</v>
      </c>
      <c r="S173" s="97">
        <f t="shared" si="103"/>
        <v>0</v>
      </c>
      <c r="T173" s="97">
        <f t="shared" si="103"/>
        <v>1</v>
      </c>
      <c r="U173" s="100">
        <f t="shared" si="103"/>
        <v>1</v>
      </c>
      <c r="V173" s="97">
        <f t="shared" si="103"/>
        <v>0</v>
      </c>
      <c r="W173" s="97">
        <f t="shared" si="103"/>
        <v>1</v>
      </c>
      <c r="X173" s="100">
        <f t="shared" si="103"/>
        <v>2</v>
      </c>
      <c r="Y173" s="97">
        <f t="shared" si="103"/>
        <v>3</v>
      </c>
      <c r="Z173" s="97">
        <f t="shared" si="103"/>
        <v>5</v>
      </c>
      <c r="AA173" s="98">
        <f>F173+I173+L173+O173+R173+U173+X173+C173</f>
        <v>52</v>
      </c>
      <c r="AB173" s="50">
        <f t="shared" ref="AB173:AB175" si="104">G173+J173+M173+P173+S173+V173+Y173+D173</f>
        <v>9</v>
      </c>
      <c r="AC173" s="49">
        <f t="shared" ref="AC173:AC175" si="105">H173+K173+N173+Q173+T173+W173+Z173+E173</f>
        <v>61</v>
      </c>
    </row>
    <row r="174" spans="1:29" s="1" customFormat="1" x14ac:dyDescent="0.2">
      <c r="A174" s="74" t="s">
        <v>112</v>
      </c>
      <c r="B174" s="137">
        <v>8</v>
      </c>
      <c r="C174" s="97">
        <f>C169</f>
        <v>0</v>
      </c>
      <c r="D174" s="97">
        <f t="shared" ref="D174:Z174" si="106">D169</f>
        <v>0</v>
      </c>
      <c r="E174" s="49">
        <f t="shared" si="106"/>
        <v>0</v>
      </c>
      <c r="F174" s="97">
        <f t="shared" si="106"/>
        <v>0</v>
      </c>
      <c r="G174" s="97">
        <f t="shared" si="106"/>
        <v>0</v>
      </c>
      <c r="H174" s="49">
        <f t="shared" si="106"/>
        <v>0</v>
      </c>
      <c r="I174" s="97">
        <f t="shared" si="106"/>
        <v>0</v>
      </c>
      <c r="J174" s="97">
        <f t="shared" si="106"/>
        <v>0</v>
      </c>
      <c r="K174" s="49">
        <f t="shared" si="106"/>
        <v>0</v>
      </c>
      <c r="L174" s="97">
        <f t="shared" si="106"/>
        <v>0</v>
      </c>
      <c r="M174" s="97">
        <f t="shared" si="106"/>
        <v>0</v>
      </c>
      <c r="N174" s="49">
        <f t="shared" si="106"/>
        <v>0</v>
      </c>
      <c r="O174" s="97">
        <f t="shared" si="106"/>
        <v>0</v>
      </c>
      <c r="P174" s="97">
        <f t="shared" si="106"/>
        <v>0</v>
      </c>
      <c r="Q174" s="49">
        <f t="shared" si="106"/>
        <v>0</v>
      </c>
      <c r="R174" s="97">
        <f t="shared" si="106"/>
        <v>0</v>
      </c>
      <c r="S174" s="97">
        <f t="shared" si="106"/>
        <v>0</v>
      </c>
      <c r="T174" s="49">
        <f t="shared" si="106"/>
        <v>0</v>
      </c>
      <c r="U174" s="97">
        <f t="shared" si="106"/>
        <v>1</v>
      </c>
      <c r="V174" s="97">
        <f t="shared" si="106"/>
        <v>0</v>
      </c>
      <c r="W174" s="49">
        <f t="shared" si="106"/>
        <v>1</v>
      </c>
      <c r="X174" s="97">
        <f t="shared" si="106"/>
        <v>0</v>
      </c>
      <c r="Y174" s="97">
        <f t="shared" si="106"/>
        <v>0</v>
      </c>
      <c r="Z174" s="49">
        <f t="shared" si="106"/>
        <v>0</v>
      </c>
      <c r="AA174" s="50">
        <f>F174+I174+L174+O174+R174+U174+X174+C174</f>
        <v>1</v>
      </c>
      <c r="AB174" s="50">
        <f t="shared" ref="AB174" si="107">G174+J174+M174+P174+S174+V174+Y174+D174</f>
        <v>0</v>
      </c>
      <c r="AC174" s="99">
        <f t="shared" ref="AC174" si="108">H174+K174+N174+Q174+T174+W174+Z174+E174</f>
        <v>1</v>
      </c>
    </row>
    <row r="175" spans="1:29" s="1" customFormat="1" ht="13.5" thickBot="1" x14ac:dyDescent="0.25">
      <c r="A175" s="74" t="s">
        <v>6</v>
      </c>
      <c r="B175" s="77">
        <v>18</v>
      </c>
      <c r="C175" s="100">
        <f>C170</f>
        <v>2</v>
      </c>
      <c r="D175" s="97">
        <f>D170</f>
        <v>0</v>
      </c>
      <c r="E175" s="49">
        <f>E170</f>
        <v>2</v>
      </c>
      <c r="F175" s="97">
        <f>F170</f>
        <v>1</v>
      </c>
      <c r="G175" s="97">
        <f>G170</f>
        <v>0</v>
      </c>
      <c r="H175" s="49">
        <f>H170</f>
        <v>1</v>
      </c>
      <c r="I175" s="100">
        <f>I170</f>
        <v>0</v>
      </c>
      <c r="J175" s="97">
        <f>J170</f>
        <v>0</v>
      </c>
      <c r="K175" s="49">
        <f>K170</f>
        <v>0</v>
      </c>
      <c r="L175" s="100">
        <f>L170</f>
        <v>0</v>
      </c>
      <c r="M175" s="97">
        <f>M170</f>
        <v>0</v>
      </c>
      <c r="N175" s="49">
        <f>N170</f>
        <v>0</v>
      </c>
      <c r="O175" s="100">
        <f>O170</f>
        <v>0</v>
      </c>
      <c r="P175" s="97">
        <f>P170</f>
        <v>0</v>
      </c>
      <c r="Q175" s="49">
        <f>Q170</f>
        <v>0</v>
      </c>
      <c r="R175" s="100">
        <f>R170</f>
        <v>0</v>
      </c>
      <c r="S175" s="97">
        <f>S170</f>
        <v>0</v>
      </c>
      <c r="T175" s="49">
        <f>T170</f>
        <v>0</v>
      </c>
      <c r="U175" s="100">
        <f>U170</f>
        <v>0</v>
      </c>
      <c r="V175" s="97">
        <f>V170</f>
        <v>0</v>
      </c>
      <c r="W175" s="49">
        <f>W170</f>
        <v>0</v>
      </c>
      <c r="X175" s="100">
        <f>X170</f>
        <v>2</v>
      </c>
      <c r="Y175" s="97">
        <f>Y170</f>
        <v>0</v>
      </c>
      <c r="Z175" s="49">
        <f>Z170</f>
        <v>2</v>
      </c>
      <c r="AA175" s="98">
        <f t="shared" ref="AA175" si="109">F175+I175+L175+O175+R175+U175+X175+C175</f>
        <v>5</v>
      </c>
      <c r="AB175" s="97">
        <f t="shared" si="104"/>
        <v>0</v>
      </c>
      <c r="AC175" s="49">
        <f t="shared" si="105"/>
        <v>5</v>
      </c>
    </row>
    <row r="176" spans="1:29" s="1" customFormat="1" ht="13.5" thickBot="1" x14ac:dyDescent="0.25">
      <c r="A176" s="202" t="s">
        <v>0</v>
      </c>
      <c r="B176" s="203"/>
      <c r="C176" s="204">
        <f t="shared" ref="C176:Z176" si="110">SUM(C173:C175)</f>
        <v>48</v>
      </c>
      <c r="D176" s="204">
        <f t="shared" si="110"/>
        <v>6</v>
      </c>
      <c r="E176" s="205">
        <f t="shared" si="110"/>
        <v>54</v>
      </c>
      <c r="F176" s="204">
        <f t="shared" si="110"/>
        <v>2</v>
      </c>
      <c r="G176" s="204">
        <f t="shared" si="110"/>
        <v>0</v>
      </c>
      <c r="H176" s="205">
        <f t="shared" si="110"/>
        <v>2</v>
      </c>
      <c r="I176" s="204">
        <f t="shared" si="110"/>
        <v>0</v>
      </c>
      <c r="J176" s="204">
        <f t="shared" si="110"/>
        <v>0</v>
      </c>
      <c r="K176" s="205">
        <f t="shared" si="110"/>
        <v>0</v>
      </c>
      <c r="L176" s="204">
        <f t="shared" si="110"/>
        <v>1</v>
      </c>
      <c r="M176" s="204">
        <f t="shared" si="110"/>
        <v>0</v>
      </c>
      <c r="N176" s="205">
        <f t="shared" si="110"/>
        <v>1</v>
      </c>
      <c r="O176" s="204">
        <f t="shared" si="110"/>
        <v>0</v>
      </c>
      <c r="P176" s="204">
        <f t="shared" si="110"/>
        <v>0</v>
      </c>
      <c r="Q176" s="205">
        <f t="shared" si="110"/>
        <v>0</v>
      </c>
      <c r="R176" s="204">
        <f t="shared" si="110"/>
        <v>1</v>
      </c>
      <c r="S176" s="204">
        <f t="shared" si="110"/>
        <v>0</v>
      </c>
      <c r="T176" s="205">
        <f t="shared" si="110"/>
        <v>1</v>
      </c>
      <c r="U176" s="204">
        <f t="shared" si="110"/>
        <v>2</v>
      </c>
      <c r="V176" s="204">
        <f t="shared" si="110"/>
        <v>0</v>
      </c>
      <c r="W176" s="205">
        <f t="shared" si="110"/>
        <v>2</v>
      </c>
      <c r="X176" s="204">
        <f t="shared" si="110"/>
        <v>4</v>
      </c>
      <c r="Y176" s="204">
        <f t="shared" si="110"/>
        <v>3</v>
      </c>
      <c r="Z176" s="205">
        <f t="shared" si="110"/>
        <v>7</v>
      </c>
      <c r="AA176" s="206">
        <f t="shared" ref="AA176:AC176" si="111">SUM(AA173:AA175)</f>
        <v>58</v>
      </c>
      <c r="AB176" s="204">
        <f t="shared" si="111"/>
        <v>9</v>
      </c>
      <c r="AC176" s="205">
        <f t="shared" si="111"/>
        <v>67</v>
      </c>
    </row>
    <row r="177" spans="1:30" s="12" customFormat="1" ht="13.5" thickBot="1" x14ac:dyDescent="0.25">
      <c r="A177" s="74"/>
      <c r="B177" s="77"/>
      <c r="C177" s="74"/>
      <c r="D177" s="74"/>
      <c r="E177" s="129"/>
      <c r="F177" s="74"/>
      <c r="G177" s="74"/>
      <c r="H177" s="74"/>
      <c r="I177" s="74"/>
      <c r="J177" s="74"/>
      <c r="K177" s="129"/>
      <c r="L177" s="74"/>
      <c r="M177" s="74"/>
      <c r="N177" s="74"/>
      <c r="O177" s="74"/>
      <c r="P177" s="74"/>
      <c r="Q177" s="129"/>
      <c r="R177" s="74"/>
      <c r="S177" s="74"/>
      <c r="T177" s="74"/>
      <c r="U177" s="74"/>
      <c r="V177" s="74"/>
      <c r="W177" s="129"/>
      <c r="X177" s="74"/>
      <c r="Y177" s="74"/>
      <c r="Z177" s="129"/>
      <c r="AA177" s="226"/>
      <c r="AB177" s="74"/>
      <c r="AC177" s="129"/>
    </row>
    <row r="178" spans="1:30" ht="13.5" thickBot="1" x14ac:dyDescent="0.25">
      <c r="A178" s="228" t="s">
        <v>110</v>
      </c>
      <c r="B178" s="227">
        <v>18</v>
      </c>
      <c r="C178" s="229">
        <v>26</v>
      </c>
      <c r="D178" s="228">
        <v>17</v>
      </c>
      <c r="E178" s="228">
        <v>43</v>
      </c>
      <c r="F178" s="229">
        <v>3</v>
      </c>
      <c r="G178" s="228">
        <v>4</v>
      </c>
      <c r="H178" s="232">
        <v>7</v>
      </c>
      <c r="I178" s="228"/>
      <c r="J178" s="228">
        <v>3</v>
      </c>
      <c r="K178" s="228">
        <v>3</v>
      </c>
      <c r="L178" s="229">
        <v>13</v>
      </c>
      <c r="M178" s="228">
        <v>20</v>
      </c>
      <c r="N178" s="232">
        <v>33</v>
      </c>
      <c r="O178" s="228">
        <v>2</v>
      </c>
      <c r="P178" s="228">
        <v>1</v>
      </c>
      <c r="Q178" s="228">
        <v>3</v>
      </c>
      <c r="R178" s="229"/>
      <c r="S178" s="228"/>
      <c r="T178" s="232"/>
      <c r="U178" s="228"/>
      <c r="V178" s="228">
        <v>2</v>
      </c>
      <c r="W178" s="228">
        <v>2</v>
      </c>
      <c r="X178" s="229">
        <v>4</v>
      </c>
      <c r="Y178" s="228">
        <v>7</v>
      </c>
      <c r="Z178" s="228">
        <v>11</v>
      </c>
      <c r="AA178" s="229">
        <f>F178+I178+L178+O178+R178+U178+X178+C178</f>
        <v>48</v>
      </c>
      <c r="AB178" s="228">
        <f>G178+J178+M178+P178+S178+V178+Y178+D178</f>
        <v>54</v>
      </c>
      <c r="AC178" s="231">
        <f>H178+K178+N178+Q178+T178+W178+Z178+E178</f>
        <v>102</v>
      </c>
    </row>
    <row r="179" spans="1:30" s="21" customFormat="1" ht="13.5" thickBot="1" x14ac:dyDescent="0.25">
      <c r="A179" s="66"/>
      <c r="B179" s="77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233"/>
      <c r="AB179" s="233"/>
      <c r="AC179" s="233"/>
    </row>
    <row r="180" spans="1:30" s="1" customFormat="1" ht="13.5" thickBot="1" x14ac:dyDescent="0.25">
      <c r="A180" s="207" t="s">
        <v>3</v>
      </c>
      <c r="B180" s="208"/>
      <c r="C180" s="209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1"/>
    </row>
    <row r="181" spans="1:30" s="1" customFormat="1" x14ac:dyDescent="0.2">
      <c r="A181" s="74" t="s">
        <v>2</v>
      </c>
      <c r="B181" s="137">
        <v>7</v>
      </c>
      <c r="C181" s="97">
        <f>C50+C70+C110+C140+C158+C173</f>
        <v>309</v>
      </c>
      <c r="D181" s="97">
        <f>D50+D70+D110+D140+D158+D173</f>
        <v>201</v>
      </c>
      <c r="E181" s="97">
        <f>E50+E70+E110+E140+E158+E173</f>
        <v>510</v>
      </c>
      <c r="F181" s="100">
        <f>F50+F70+F110+F140+F158+F173</f>
        <v>33</v>
      </c>
      <c r="G181" s="97">
        <f>G50+G70+G110+G140+G158+G173</f>
        <v>11</v>
      </c>
      <c r="H181" s="49">
        <f>H50+H70+H110+H140+H158+H173</f>
        <v>44</v>
      </c>
      <c r="I181" s="97">
        <f>I50+I70+I110+I140+I158+I173</f>
        <v>8</v>
      </c>
      <c r="J181" s="97">
        <f>J50+J70+J110+J140+J158+J173</f>
        <v>0</v>
      </c>
      <c r="K181" s="97">
        <f>K50+K70+K110+K140+K158+K173</f>
        <v>8</v>
      </c>
      <c r="L181" s="100">
        <f>L50+L70+L110+L140+L158+L173</f>
        <v>16</v>
      </c>
      <c r="M181" s="97">
        <f>M50+M70+M110+M140+M158+M173</f>
        <v>8</v>
      </c>
      <c r="N181" s="49">
        <f>N50+N70+N110+N140+N158+N173</f>
        <v>24</v>
      </c>
      <c r="O181" s="97">
        <f>O50+O70+O110+O140+O158+O173</f>
        <v>6</v>
      </c>
      <c r="P181" s="97">
        <f>P50+P70+P110+P140+P158+P173</f>
        <v>3</v>
      </c>
      <c r="Q181" s="97">
        <f>Q50+Q70+Q110+Q140+Q158+Q173</f>
        <v>9</v>
      </c>
      <c r="R181" s="100">
        <f>R50+R70+R110+R140+R158+R173</f>
        <v>1</v>
      </c>
      <c r="S181" s="97">
        <f>S50+S70+S110+S140+S158+S173</f>
        <v>0</v>
      </c>
      <c r="T181" s="49">
        <f>T50+T70+T110+T140+T158+T173</f>
        <v>1</v>
      </c>
      <c r="U181" s="97">
        <f>U50+U70+U110+U140+U158+U173</f>
        <v>74</v>
      </c>
      <c r="V181" s="97">
        <f>V50+V70+V110+V140+V158+V173</f>
        <v>64</v>
      </c>
      <c r="W181" s="97">
        <f>W50+W70+W110+W140+W158+W173</f>
        <v>138</v>
      </c>
      <c r="X181" s="96">
        <f>X50+X70+X110+X140+X158+X173</f>
        <v>16</v>
      </c>
      <c r="Y181" s="97">
        <f>Y50+Y70+Y110+Y140+Y158+Y173</f>
        <v>24</v>
      </c>
      <c r="Z181" s="97">
        <f>Z50+Z70+Z110+Z140+Z158+Z173</f>
        <v>40</v>
      </c>
      <c r="AA181" s="98">
        <f t="shared" ref="AA181:AA183" si="112">F181+I181+L181+O181+R181+U181+X181+C181</f>
        <v>463</v>
      </c>
      <c r="AB181" s="97">
        <f t="shared" ref="AB181:AB183" si="113">G181+J181+M181+P181+S181+V181+Y181+D181</f>
        <v>311</v>
      </c>
      <c r="AC181" s="49">
        <f t="shared" ref="AC181:AC183" si="114">H181+K181+N181+Q181+T181+W181+Z181+E181</f>
        <v>774</v>
      </c>
      <c r="AD181" s="1">
        <v>774</v>
      </c>
    </row>
    <row r="182" spans="1:30" s="1" customFormat="1" x14ac:dyDescent="0.2">
      <c r="A182" s="74" t="s">
        <v>112</v>
      </c>
      <c r="B182" s="137">
        <v>8</v>
      </c>
      <c r="C182" s="97">
        <f>C111+C174+C71+C51</f>
        <v>34</v>
      </c>
      <c r="D182" s="97">
        <f t="shared" ref="D182:Z182" si="115">D111+D174+D71+D51</f>
        <v>12</v>
      </c>
      <c r="E182" s="49">
        <f t="shared" si="115"/>
        <v>46</v>
      </c>
      <c r="F182" s="97">
        <f t="shared" si="115"/>
        <v>9</v>
      </c>
      <c r="G182" s="97">
        <f t="shared" si="115"/>
        <v>2</v>
      </c>
      <c r="H182" s="49">
        <f t="shared" si="115"/>
        <v>11</v>
      </c>
      <c r="I182" s="97">
        <f t="shared" si="115"/>
        <v>0</v>
      </c>
      <c r="J182" s="97">
        <f t="shared" si="115"/>
        <v>0</v>
      </c>
      <c r="K182" s="49">
        <f t="shared" si="115"/>
        <v>0</v>
      </c>
      <c r="L182" s="97">
        <f t="shared" si="115"/>
        <v>3</v>
      </c>
      <c r="M182" s="97">
        <f t="shared" si="115"/>
        <v>1</v>
      </c>
      <c r="N182" s="49">
        <f t="shared" si="115"/>
        <v>4</v>
      </c>
      <c r="O182" s="97">
        <f t="shared" si="115"/>
        <v>0</v>
      </c>
      <c r="P182" s="97">
        <f t="shared" si="115"/>
        <v>0</v>
      </c>
      <c r="Q182" s="49">
        <f t="shared" si="115"/>
        <v>0</v>
      </c>
      <c r="R182" s="97">
        <f t="shared" si="115"/>
        <v>0</v>
      </c>
      <c r="S182" s="97">
        <f t="shared" si="115"/>
        <v>0</v>
      </c>
      <c r="T182" s="49">
        <f t="shared" si="115"/>
        <v>0</v>
      </c>
      <c r="U182" s="97">
        <f t="shared" si="115"/>
        <v>2</v>
      </c>
      <c r="V182" s="97">
        <f t="shared" si="115"/>
        <v>0</v>
      </c>
      <c r="W182" s="49">
        <f t="shared" si="115"/>
        <v>2</v>
      </c>
      <c r="X182" s="97">
        <f t="shared" si="115"/>
        <v>2</v>
      </c>
      <c r="Y182" s="97">
        <f t="shared" si="115"/>
        <v>4</v>
      </c>
      <c r="Z182" s="49">
        <f t="shared" si="115"/>
        <v>6</v>
      </c>
      <c r="AA182" s="50">
        <f>F182+I182+L182+O182+R182+U182+X182+C182</f>
        <v>50</v>
      </c>
      <c r="AB182" s="50">
        <f t="shared" si="113"/>
        <v>19</v>
      </c>
      <c r="AC182" s="99">
        <f t="shared" si="114"/>
        <v>69</v>
      </c>
      <c r="AD182" s="1">
        <v>69</v>
      </c>
    </row>
    <row r="183" spans="1:30" s="1" customFormat="1" ht="13.5" thickBot="1" x14ac:dyDescent="0.25">
      <c r="A183" s="74" t="s">
        <v>1</v>
      </c>
      <c r="B183" s="137" t="s">
        <v>111</v>
      </c>
      <c r="C183" s="97">
        <f>C52+C112+C141+C159+C175+C178</f>
        <v>71</v>
      </c>
      <c r="D183" s="97">
        <f>D52+D112+D141+D159+D175+D178</f>
        <v>38</v>
      </c>
      <c r="E183" s="103">
        <f>E52+E112+E141+E159+E175+E178</f>
        <v>109</v>
      </c>
      <c r="F183" s="97">
        <f>F52+F112+F141+F159+F175+F178</f>
        <v>10</v>
      </c>
      <c r="G183" s="97">
        <f>G52+G112+G141+G159+G175+G178</f>
        <v>6</v>
      </c>
      <c r="H183" s="103">
        <f>H52+H112+H141+H159+H175+H178</f>
        <v>16</v>
      </c>
      <c r="I183" s="97">
        <f>I52+I112+I141+I159+I175+I178</f>
        <v>0</v>
      </c>
      <c r="J183" s="97">
        <f>J52+J112+J141+J159+J175+J178</f>
        <v>4</v>
      </c>
      <c r="K183" s="103">
        <f>K52+K112+K141+K159+K175+K178</f>
        <v>4</v>
      </c>
      <c r="L183" s="97">
        <f>L52+L112+L141+L159+L175+L178</f>
        <v>17</v>
      </c>
      <c r="M183" s="97">
        <f>M52+M112+M141+M159+M175+M178</f>
        <v>23</v>
      </c>
      <c r="N183" s="103">
        <f>N52+N112+N141+N159+N175+N178</f>
        <v>40</v>
      </c>
      <c r="O183" s="97">
        <f>O52+O112+O141+O159+O175+O178</f>
        <v>2</v>
      </c>
      <c r="P183" s="97">
        <f>P52+P112+P141+P159+P175+P178</f>
        <v>1</v>
      </c>
      <c r="Q183" s="103">
        <f>Q52+Q112+Q141+Q159+Q175+Q178</f>
        <v>3</v>
      </c>
      <c r="R183" s="97">
        <f>R52+R112+R141+R159+R175+R178</f>
        <v>0</v>
      </c>
      <c r="S183" s="97">
        <f>S52+S112+S141+S159+S175+S178</f>
        <v>0</v>
      </c>
      <c r="T183" s="103">
        <f>T52+T112+T141+T159+T175+T178</f>
        <v>0</v>
      </c>
      <c r="U183" s="97">
        <f>U52+U112+U141+U159+U175+U178</f>
        <v>4</v>
      </c>
      <c r="V183" s="97">
        <f>V52+V112+V141+V159+V175+V178</f>
        <v>13</v>
      </c>
      <c r="W183" s="49">
        <f>W52+W112+W141+W159+W175+W178</f>
        <v>17</v>
      </c>
      <c r="X183" s="97">
        <f>X52+X112+X141+X159+X175+X178</f>
        <v>7</v>
      </c>
      <c r="Y183" s="97">
        <f>Y52+Y112+Y141+Y159+Y175+Y178</f>
        <v>10</v>
      </c>
      <c r="Z183" s="49">
        <f>Z52+Z112+Z141+Z159+Z175+Z178</f>
        <v>17</v>
      </c>
      <c r="AA183" s="50">
        <f t="shared" si="112"/>
        <v>111</v>
      </c>
      <c r="AB183" s="50">
        <f t="shared" si="113"/>
        <v>95</v>
      </c>
      <c r="AC183" s="99">
        <f t="shared" si="114"/>
        <v>206</v>
      </c>
      <c r="AD183" s="1">
        <f>143+63</f>
        <v>206</v>
      </c>
    </row>
    <row r="184" spans="1:30" s="1" customFormat="1" ht="13.5" thickBot="1" x14ac:dyDescent="0.25">
      <c r="A184" s="207" t="s">
        <v>0</v>
      </c>
      <c r="B184" s="212"/>
      <c r="C184" s="207">
        <f>SUM(C181:C183)</f>
        <v>414</v>
      </c>
      <c r="D184" s="207">
        <f t="shared" ref="D184:Z184" si="116">SUM(D181:D183)</f>
        <v>251</v>
      </c>
      <c r="E184" s="213">
        <f t="shared" si="116"/>
        <v>665</v>
      </c>
      <c r="F184" s="207">
        <f t="shared" si="116"/>
        <v>52</v>
      </c>
      <c r="G184" s="207">
        <f t="shared" si="116"/>
        <v>19</v>
      </c>
      <c r="H184" s="213">
        <f t="shared" si="116"/>
        <v>71</v>
      </c>
      <c r="I184" s="207">
        <f t="shared" si="116"/>
        <v>8</v>
      </c>
      <c r="J184" s="207">
        <f t="shared" si="116"/>
        <v>4</v>
      </c>
      <c r="K184" s="213">
        <f t="shared" si="116"/>
        <v>12</v>
      </c>
      <c r="L184" s="207">
        <f t="shared" si="116"/>
        <v>36</v>
      </c>
      <c r="M184" s="207">
        <f t="shared" si="116"/>
        <v>32</v>
      </c>
      <c r="N184" s="213">
        <f t="shared" si="116"/>
        <v>68</v>
      </c>
      <c r="O184" s="207">
        <f t="shared" si="116"/>
        <v>8</v>
      </c>
      <c r="P184" s="207">
        <f t="shared" si="116"/>
        <v>4</v>
      </c>
      <c r="Q184" s="213">
        <f t="shared" si="116"/>
        <v>12</v>
      </c>
      <c r="R184" s="207">
        <f t="shared" si="116"/>
        <v>1</v>
      </c>
      <c r="S184" s="207">
        <f t="shared" si="116"/>
        <v>0</v>
      </c>
      <c r="T184" s="213">
        <f t="shared" si="116"/>
        <v>1</v>
      </c>
      <c r="U184" s="207">
        <f t="shared" si="116"/>
        <v>80</v>
      </c>
      <c r="V184" s="207">
        <f t="shared" si="116"/>
        <v>77</v>
      </c>
      <c r="W184" s="213">
        <f t="shared" si="116"/>
        <v>157</v>
      </c>
      <c r="X184" s="207">
        <f t="shared" si="116"/>
        <v>25</v>
      </c>
      <c r="Y184" s="207">
        <f t="shared" si="116"/>
        <v>38</v>
      </c>
      <c r="Z184" s="213">
        <f t="shared" si="116"/>
        <v>63</v>
      </c>
      <c r="AA184" s="214">
        <f t="shared" ref="AA184:AC184" si="117">SUM(AA181:AA183)</f>
        <v>624</v>
      </c>
      <c r="AB184" s="214">
        <f t="shared" si="117"/>
        <v>425</v>
      </c>
      <c r="AC184" s="215">
        <f t="shared" si="117"/>
        <v>1049</v>
      </c>
      <c r="AD184" s="254">
        <f>SUM(AD181:AD183)</f>
        <v>1049</v>
      </c>
    </row>
    <row r="185" spans="1:30" x14ac:dyDescent="0.2">
      <c r="A185" s="48" t="s">
        <v>113</v>
      </c>
      <c r="B185"/>
    </row>
    <row r="186" spans="1:30" x14ac:dyDescent="0.2">
      <c r="A186" s="48" t="s">
        <v>114</v>
      </c>
      <c r="B186"/>
      <c r="AC186">
        <v>1049</v>
      </c>
    </row>
    <row r="187" spans="1:30" x14ac:dyDescent="0.2">
      <c r="A187" s="48" t="s">
        <v>116</v>
      </c>
      <c r="B187"/>
    </row>
    <row r="188" spans="1:30" x14ac:dyDescent="0.2">
      <c r="A188" s="48" t="s">
        <v>115</v>
      </c>
      <c r="B188"/>
    </row>
    <row r="189" spans="1:30" x14ac:dyDescent="0.2">
      <c r="B189"/>
    </row>
    <row r="190" spans="1:30" x14ac:dyDescent="0.2">
      <c r="B190" s="2"/>
    </row>
  </sheetData>
  <mergeCells count="9">
    <mergeCell ref="C2:E2"/>
    <mergeCell ref="F2:H2"/>
    <mergeCell ref="I2:K2"/>
    <mergeCell ref="L2:N2"/>
    <mergeCell ref="AA2:AC2"/>
    <mergeCell ref="O2:Q2"/>
    <mergeCell ref="R2:T2"/>
    <mergeCell ref="U2:W2"/>
    <mergeCell ref="X2:Z2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242AC09-E5E3-4B59-ACF6-772A5F52B82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2017-2018 degrees GRAD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Yokoyama</cp:lastModifiedBy>
  <dcterms:created xsi:type="dcterms:W3CDTF">2011-04-13T13:52:07Z</dcterms:created>
  <dcterms:modified xsi:type="dcterms:W3CDTF">2018-09-05T17:38:29Z</dcterms:modified>
</cp:coreProperties>
</file>