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OU Data Book for Web\pending\Enrollment by Geographic Origin(OK)\"/>
    </mc:Choice>
  </mc:AlternateContent>
  <bookViews>
    <workbookView xWindow="0" yWindow="0" windowWidth="10152" windowHeight="9012"/>
  </bookViews>
  <sheets>
    <sheet name="county" sheetId="1" r:id="rId1"/>
  </sheets>
  <definedNames>
    <definedName name="_xlnm.Print_Titles" localSheetId="0">county!$4:$4</definedName>
  </definedNames>
  <calcPr calcId="152511"/>
</workbook>
</file>

<file path=xl/calcChain.xml><?xml version="1.0" encoding="utf-8"?>
<calcChain xmlns="http://schemas.openxmlformats.org/spreadsheetml/2006/main">
  <c r="B92" i="1" l="1"/>
  <c r="O90" i="1"/>
  <c r="M90" i="1"/>
  <c r="K90" i="1"/>
  <c r="I90" i="1"/>
  <c r="F90" i="1"/>
  <c r="D90" i="1"/>
  <c r="B90" i="1"/>
  <c r="O89" i="1"/>
  <c r="M89" i="1"/>
  <c r="K89" i="1"/>
  <c r="I89" i="1"/>
  <c r="F89" i="1"/>
  <c r="D89" i="1"/>
  <c r="B89" i="1"/>
  <c r="O88" i="1"/>
  <c r="M88" i="1"/>
  <c r="K88" i="1"/>
  <c r="I88" i="1"/>
  <c r="F88" i="1"/>
  <c r="D88" i="1"/>
  <c r="B88" i="1"/>
  <c r="C87" i="1"/>
  <c r="O87" i="1"/>
  <c r="M87" i="1"/>
  <c r="K87" i="1"/>
  <c r="I87" i="1"/>
  <c r="F87" i="1"/>
  <c r="D87" i="1"/>
  <c r="B87" i="1"/>
  <c r="F86" i="1"/>
  <c r="O86" i="1"/>
  <c r="M86" i="1"/>
  <c r="K86" i="1"/>
  <c r="I86" i="1"/>
  <c r="D86" i="1"/>
  <c r="B86" i="1"/>
  <c r="I80" i="1"/>
  <c r="F95" i="1"/>
  <c r="F94" i="1"/>
  <c r="N82" i="1"/>
  <c r="P81" i="1"/>
  <c r="N81" i="1"/>
  <c r="L81" i="1"/>
  <c r="J81" i="1"/>
  <c r="F81" i="1"/>
  <c r="T80" i="1"/>
  <c r="O80" i="1"/>
  <c r="M80" i="1"/>
  <c r="M83" i="1" s="1"/>
  <c r="K80" i="1"/>
  <c r="I83" i="1"/>
  <c r="D80" i="1"/>
  <c r="B80" i="1"/>
  <c r="F79" i="1"/>
  <c r="F78" i="1"/>
  <c r="F77" i="1"/>
  <c r="P76" i="1"/>
  <c r="F76" i="1"/>
  <c r="F75" i="1"/>
  <c r="F74" i="1"/>
  <c r="L73" i="1"/>
  <c r="J73" i="1"/>
  <c r="F73" i="1"/>
  <c r="F72" i="1"/>
  <c r="N71" i="1"/>
  <c r="F71" i="1"/>
  <c r="F70" i="1"/>
  <c r="F69" i="1"/>
  <c r="P68" i="1"/>
  <c r="J68" i="1"/>
  <c r="F68" i="1"/>
  <c r="P67" i="1"/>
  <c r="L67" i="1"/>
  <c r="F67" i="1"/>
  <c r="F66" i="1"/>
  <c r="F65" i="1"/>
  <c r="P64" i="1"/>
  <c r="N64" i="1"/>
  <c r="F64" i="1"/>
  <c r="F63" i="1"/>
  <c r="P62" i="1"/>
  <c r="L62" i="1"/>
  <c r="F62" i="1"/>
  <c r="E62" i="1"/>
  <c r="P61" i="1"/>
  <c r="L61" i="1"/>
  <c r="F61" i="1"/>
  <c r="E61" i="1"/>
  <c r="F60" i="1"/>
  <c r="P59" i="1"/>
  <c r="F59" i="1"/>
  <c r="F58" i="1"/>
  <c r="P57" i="1"/>
  <c r="J57" i="1"/>
  <c r="G57" i="1"/>
  <c r="E57" i="1"/>
  <c r="P56" i="1"/>
  <c r="N56" i="1"/>
  <c r="F56" i="1"/>
  <c r="P55" i="1"/>
  <c r="F55" i="1"/>
  <c r="P54" i="1"/>
  <c r="N54" i="1"/>
  <c r="L54" i="1"/>
  <c r="F54" i="1"/>
  <c r="F53" i="1"/>
  <c r="F52" i="1"/>
  <c r="L51" i="1"/>
  <c r="F51" i="1"/>
  <c r="F49" i="1"/>
  <c r="F48" i="1"/>
  <c r="F47" i="1"/>
  <c r="F46" i="1"/>
  <c r="F45" i="1"/>
  <c r="F44" i="1"/>
  <c r="P43" i="1"/>
  <c r="F43" i="1"/>
  <c r="F42" i="1"/>
  <c r="F41" i="1"/>
  <c r="F40" i="1"/>
  <c r="F39" i="1"/>
  <c r="F38" i="1"/>
  <c r="P37" i="1"/>
  <c r="N37" i="1"/>
  <c r="F37" i="1"/>
  <c r="P36" i="1"/>
  <c r="N36" i="1"/>
  <c r="F36" i="1"/>
  <c r="F35" i="1"/>
  <c r="F34" i="1"/>
  <c r="P33" i="1"/>
  <c r="F33" i="1"/>
  <c r="F32" i="1"/>
  <c r="P31" i="1"/>
  <c r="L31" i="1"/>
  <c r="F31" i="1"/>
  <c r="F30" i="1"/>
  <c r="F29" i="1"/>
  <c r="F28" i="1"/>
  <c r="F27" i="1"/>
  <c r="F26" i="1"/>
  <c r="F25" i="1"/>
  <c r="P24" i="1"/>
  <c r="J24" i="1"/>
  <c r="F24" i="1"/>
  <c r="F23" i="1"/>
  <c r="P22" i="1"/>
  <c r="N22" i="1"/>
  <c r="F22" i="1"/>
  <c r="P21" i="1"/>
  <c r="N21" i="1"/>
  <c r="F21" i="1"/>
  <c r="P20" i="1"/>
  <c r="N20" i="1"/>
  <c r="L20" i="1"/>
  <c r="F20" i="1"/>
  <c r="P19" i="1"/>
  <c r="N19" i="1"/>
  <c r="F19" i="1"/>
  <c r="P18" i="1"/>
  <c r="N18" i="1"/>
  <c r="F18" i="1"/>
  <c r="E18" i="1"/>
  <c r="N17" i="1"/>
  <c r="F17" i="1"/>
  <c r="E17" i="1"/>
  <c r="P16" i="1"/>
  <c r="F16" i="1"/>
  <c r="P15" i="1"/>
  <c r="F15" i="1"/>
  <c r="P14" i="1"/>
  <c r="N14" i="1"/>
  <c r="L14" i="1"/>
  <c r="F14" i="1"/>
  <c r="F13" i="1"/>
  <c r="N12" i="1"/>
  <c r="F12" i="1"/>
  <c r="N11" i="1"/>
  <c r="F11" i="1"/>
  <c r="P10" i="1"/>
  <c r="N10" i="1"/>
  <c r="F10" i="1"/>
  <c r="E10" i="1"/>
  <c r="P9" i="1"/>
  <c r="N9" i="1"/>
  <c r="L9" i="1"/>
  <c r="F9" i="1"/>
  <c r="P8" i="1"/>
  <c r="N8" i="1"/>
  <c r="F8" i="1"/>
  <c r="P7" i="1"/>
  <c r="F7" i="1"/>
  <c r="P6" i="1"/>
  <c r="G6" i="1"/>
  <c r="P5" i="1"/>
  <c r="J5" i="1"/>
  <c r="F5" i="1"/>
  <c r="E5" i="1"/>
  <c r="F80" i="1" l="1"/>
  <c r="M93" i="1"/>
  <c r="I93" i="1"/>
  <c r="O91" i="1"/>
  <c r="P82" i="1"/>
  <c r="D83" i="1"/>
  <c r="K83" i="1"/>
  <c r="O83" i="1"/>
  <c r="K82" i="1"/>
  <c r="I91" i="1"/>
  <c r="M91" i="1"/>
  <c r="O93" i="1" l="1"/>
  <c r="M96" i="1"/>
  <c r="M92" i="1"/>
  <c r="F82" i="1"/>
  <c r="D93" i="1"/>
  <c r="B83" i="1"/>
  <c r="K93" i="1"/>
  <c r="I96" i="1"/>
  <c r="I92" i="1"/>
  <c r="N92" i="1" l="1"/>
  <c r="N58" i="1"/>
  <c r="N15" i="1"/>
  <c r="N47" i="1"/>
  <c r="N39" i="1"/>
  <c r="N29" i="1"/>
  <c r="N48" i="1"/>
  <c r="N77" i="1"/>
  <c r="N24" i="1"/>
  <c r="N91" i="1"/>
  <c r="J93" i="1"/>
  <c r="J62" i="1"/>
  <c r="J31" i="1"/>
  <c r="J9" i="1"/>
  <c r="J33" i="1"/>
  <c r="J25" i="1"/>
  <c r="J13" i="1"/>
  <c r="J92" i="1"/>
  <c r="B93" i="1"/>
  <c r="F83" i="1"/>
  <c r="D96" i="1"/>
  <c r="O92" i="1"/>
  <c r="O96" i="1"/>
  <c r="D91" i="1"/>
  <c r="K96" i="1"/>
  <c r="B91" i="1"/>
  <c r="N79" i="1"/>
  <c r="N65" i="1"/>
  <c r="N63" i="1"/>
  <c r="N49" i="1"/>
  <c r="N46" i="1"/>
  <c r="N35" i="1"/>
  <c r="N34" i="1"/>
  <c r="N33" i="1"/>
  <c r="N16" i="1"/>
  <c r="N75" i="1"/>
  <c r="N74" i="1"/>
  <c r="N41" i="1"/>
  <c r="N40" i="1"/>
  <c r="N30" i="1"/>
  <c r="N28" i="1"/>
  <c r="N27" i="1"/>
  <c r="N26" i="1"/>
  <c r="N25" i="1"/>
  <c r="N7" i="1"/>
  <c r="N73" i="1"/>
  <c r="N60" i="1"/>
  <c r="N52" i="1"/>
  <c r="N95" i="1"/>
  <c r="N94" i="1"/>
  <c r="N72" i="1"/>
  <c r="N55" i="1"/>
  <c r="N43" i="1"/>
  <c r="N89" i="1"/>
  <c r="N86" i="1"/>
  <c r="N88" i="1"/>
  <c r="N83" i="1"/>
  <c r="N87" i="1"/>
  <c r="N90" i="1"/>
  <c r="N80" i="1"/>
  <c r="K91" i="1"/>
  <c r="L91" i="1" s="1"/>
  <c r="J70" i="1"/>
  <c r="J61" i="1"/>
  <c r="J60" i="1"/>
  <c r="J53" i="1"/>
  <c r="J52" i="1"/>
  <c r="J22" i="1"/>
  <c r="J21" i="1"/>
  <c r="J20" i="1"/>
  <c r="J19" i="1"/>
  <c r="J18" i="1"/>
  <c r="J95" i="1"/>
  <c r="J94" i="1"/>
  <c r="J82" i="1"/>
  <c r="J67" i="1"/>
  <c r="J59" i="1"/>
  <c r="J58" i="1"/>
  <c r="J43" i="1"/>
  <c r="J32" i="1"/>
  <c r="J79" i="1"/>
  <c r="J77" i="1"/>
  <c r="J72" i="1"/>
  <c r="J66" i="1"/>
  <c r="J65" i="1"/>
  <c r="J64" i="1"/>
  <c r="J63" i="1"/>
  <c r="J55" i="1"/>
  <c r="J54" i="1"/>
  <c r="J49" i="1"/>
  <c r="J48" i="1"/>
  <c r="J47" i="1"/>
  <c r="J46" i="1"/>
  <c r="J37" i="1"/>
  <c r="J36" i="1"/>
  <c r="J35" i="1"/>
  <c r="J34" i="1"/>
  <c r="J23" i="1"/>
  <c r="J17" i="1"/>
  <c r="J16" i="1"/>
  <c r="J15" i="1"/>
  <c r="J14" i="1"/>
  <c r="J76" i="1"/>
  <c r="J75" i="1"/>
  <c r="J74" i="1"/>
  <c r="J71" i="1"/>
  <c r="J42" i="1"/>
  <c r="J41" i="1"/>
  <c r="J40" i="1"/>
  <c r="J39" i="1"/>
  <c r="J30" i="1"/>
  <c r="J29" i="1"/>
  <c r="J28" i="1"/>
  <c r="J27" i="1"/>
  <c r="J26" i="1"/>
  <c r="J12" i="1"/>
  <c r="J11" i="1"/>
  <c r="J10" i="1"/>
  <c r="J8" i="1"/>
  <c r="J7" i="1"/>
  <c r="J89" i="1"/>
  <c r="J80" i="1"/>
  <c r="J86" i="1"/>
  <c r="J88" i="1"/>
  <c r="J83" i="1"/>
  <c r="J87" i="1"/>
  <c r="J90" i="1"/>
  <c r="J91" i="1"/>
  <c r="N93" i="1"/>
  <c r="P70" i="1" l="1"/>
  <c r="P66" i="1"/>
  <c r="P11" i="1"/>
  <c r="P77" i="1"/>
  <c r="P39" i="1"/>
  <c r="P34" i="1"/>
  <c r="P29" i="1"/>
  <c r="P48" i="1"/>
  <c r="P78" i="1"/>
  <c r="P53" i="1"/>
  <c r="P47" i="1"/>
  <c r="P25" i="1"/>
  <c r="P60" i="1"/>
  <c r="L90" i="1"/>
  <c r="L21" i="1"/>
  <c r="L29" i="1"/>
  <c r="L59" i="1"/>
  <c r="L36" i="1"/>
  <c r="L58" i="1"/>
  <c r="L33" i="1"/>
  <c r="L15" i="1"/>
  <c r="L7" i="1"/>
  <c r="L24" i="1"/>
  <c r="L70" i="1"/>
  <c r="L18" i="1"/>
  <c r="L10" i="1"/>
  <c r="L60" i="1"/>
  <c r="L47" i="1"/>
  <c r="E90" i="1"/>
  <c r="E11" i="1"/>
  <c r="E66" i="1"/>
  <c r="E70" i="1"/>
  <c r="E59" i="1"/>
  <c r="E68" i="1"/>
  <c r="E29" i="1"/>
  <c r="E15" i="1"/>
  <c r="E19" i="1"/>
  <c r="E67" i="1"/>
  <c r="E37" i="1"/>
  <c r="E6" i="1"/>
  <c r="E31" i="1"/>
  <c r="E93" i="1"/>
  <c r="E91" i="1"/>
  <c r="L76" i="1"/>
  <c r="L75" i="1"/>
  <c r="L74" i="1"/>
  <c r="L41" i="1"/>
  <c r="L40" i="1"/>
  <c r="L39" i="1"/>
  <c r="L30" i="1"/>
  <c r="L28" i="1"/>
  <c r="L27" i="1"/>
  <c r="L26" i="1"/>
  <c r="L25" i="1"/>
  <c r="L12" i="1"/>
  <c r="L11" i="1"/>
  <c r="L8" i="1"/>
  <c r="L56" i="1"/>
  <c r="L52" i="1"/>
  <c r="L22" i="1"/>
  <c r="L19" i="1"/>
  <c r="L95" i="1"/>
  <c r="L94" i="1"/>
  <c r="L43" i="1"/>
  <c r="L79" i="1"/>
  <c r="L77" i="1"/>
  <c r="L66" i="1"/>
  <c r="L65" i="1"/>
  <c r="L64" i="1"/>
  <c r="L63" i="1"/>
  <c r="L49" i="1"/>
  <c r="L48" i="1"/>
  <c r="L46" i="1"/>
  <c r="L37" i="1"/>
  <c r="L35" i="1"/>
  <c r="L34" i="1"/>
  <c r="L16" i="1"/>
  <c r="L89" i="1"/>
  <c r="L86" i="1"/>
  <c r="L88" i="1"/>
  <c r="L80" i="1"/>
  <c r="L87" i="1"/>
  <c r="L82" i="1"/>
  <c r="L83" i="1"/>
  <c r="P95" i="1"/>
  <c r="P94" i="1"/>
  <c r="P58" i="1"/>
  <c r="P42" i="1"/>
  <c r="P79" i="1"/>
  <c r="P71" i="1"/>
  <c r="P65" i="1"/>
  <c r="P63" i="1"/>
  <c r="P49" i="1"/>
  <c r="P46" i="1"/>
  <c r="P35" i="1"/>
  <c r="P75" i="1"/>
  <c r="P74" i="1"/>
  <c r="P41" i="1"/>
  <c r="P40" i="1"/>
  <c r="P30" i="1"/>
  <c r="P28" i="1"/>
  <c r="P27" i="1"/>
  <c r="P26" i="1"/>
  <c r="P12" i="1"/>
  <c r="P52" i="1"/>
  <c r="P51" i="1"/>
  <c r="P87" i="1"/>
  <c r="P86" i="1"/>
  <c r="P80" i="1"/>
  <c r="P89" i="1"/>
  <c r="P88" i="1"/>
  <c r="P91" i="1"/>
  <c r="P90" i="1"/>
  <c r="P83" i="1"/>
  <c r="B96" i="1"/>
  <c r="C92" i="1"/>
  <c r="F93" i="1"/>
  <c r="K92" i="1"/>
  <c r="L92" i="1" s="1"/>
  <c r="D92" i="1"/>
  <c r="E92" i="1" s="1"/>
  <c r="F91" i="1"/>
  <c r="P93" i="1"/>
  <c r="E81" i="1"/>
  <c r="E76" i="1"/>
  <c r="E75" i="1"/>
  <c r="E74" i="1"/>
  <c r="E71" i="1"/>
  <c r="E42" i="1"/>
  <c r="E41" i="1"/>
  <c r="E40" i="1"/>
  <c r="E39" i="1"/>
  <c r="E30" i="1"/>
  <c r="E28" i="1"/>
  <c r="E27" i="1"/>
  <c r="E26" i="1"/>
  <c r="E25" i="1"/>
  <c r="E24" i="1"/>
  <c r="E12" i="1"/>
  <c r="E9" i="1"/>
  <c r="E8" i="1"/>
  <c r="E73" i="1"/>
  <c r="E60" i="1"/>
  <c r="E53" i="1"/>
  <c r="E52" i="1"/>
  <c r="E22" i="1"/>
  <c r="E21" i="1"/>
  <c r="E20" i="1"/>
  <c r="E95" i="1"/>
  <c r="E94" i="1"/>
  <c r="E78" i="1"/>
  <c r="E58" i="1"/>
  <c r="E56" i="1"/>
  <c r="E43" i="1"/>
  <c r="E79" i="1"/>
  <c r="E77" i="1"/>
  <c r="E72" i="1"/>
  <c r="E65" i="1"/>
  <c r="E64" i="1"/>
  <c r="E63" i="1"/>
  <c r="E55" i="1"/>
  <c r="E54" i="1"/>
  <c r="E51" i="1"/>
  <c r="E49" i="1"/>
  <c r="E48" i="1"/>
  <c r="E47" i="1"/>
  <c r="E46" i="1"/>
  <c r="E36" i="1"/>
  <c r="E35" i="1"/>
  <c r="E34" i="1"/>
  <c r="E33" i="1"/>
  <c r="E16" i="1"/>
  <c r="E14" i="1"/>
  <c r="E7" i="1"/>
  <c r="E87" i="1"/>
  <c r="E86" i="1"/>
  <c r="E80" i="1"/>
  <c r="E89" i="1"/>
  <c r="E88" i="1"/>
  <c r="E83" i="1"/>
  <c r="E82" i="1"/>
  <c r="L93" i="1"/>
  <c r="P92" i="1"/>
  <c r="C91" i="1" l="1"/>
  <c r="C33" i="1"/>
  <c r="C6" i="1"/>
  <c r="C51" i="1"/>
  <c r="C57" i="1"/>
  <c r="C24" i="1"/>
  <c r="C93" i="1"/>
  <c r="F92" i="1"/>
  <c r="F96" i="1"/>
  <c r="G93" i="1" s="1"/>
  <c r="C73" i="1"/>
  <c r="C70" i="1"/>
  <c r="C68" i="1"/>
  <c r="C61" i="1"/>
  <c r="C60" i="1"/>
  <c r="C53" i="1"/>
  <c r="C52" i="1"/>
  <c r="C22" i="1"/>
  <c r="C21" i="1"/>
  <c r="C20" i="1"/>
  <c r="C19" i="1"/>
  <c r="C18" i="1"/>
  <c r="C95" i="1"/>
  <c r="C94" i="1"/>
  <c r="C67" i="1"/>
  <c r="C59" i="1"/>
  <c r="C58" i="1"/>
  <c r="C56" i="1"/>
  <c r="C44" i="1"/>
  <c r="C43" i="1"/>
  <c r="C5" i="1"/>
  <c r="C79" i="1"/>
  <c r="C77" i="1"/>
  <c r="C72" i="1"/>
  <c r="C66" i="1"/>
  <c r="C65" i="1"/>
  <c r="C64" i="1"/>
  <c r="C63" i="1"/>
  <c r="C55" i="1"/>
  <c r="C54" i="1"/>
  <c r="C49" i="1"/>
  <c r="C48" i="1"/>
  <c r="C47" i="1"/>
  <c r="C46" i="1"/>
  <c r="C37" i="1"/>
  <c r="C36" i="1"/>
  <c r="C35" i="1"/>
  <c r="C34" i="1"/>
  <c r="C32" i="1"/>
  <c r="C17" i="1"/>
  <c r="C16" i="1"/>
  <c r="C15" i="1"/>
  <c r="C14" i="1"/>
  <c r="C81" i="1"/>
  <c r="C76" i="1"/>
  <c r="C75" i="1"/>
  <c r="C74" i="1"/>
  <c r="C71" i="1"/>
  <c r="C62" i="1"/>
  <c r="C42" i="1"/>
  <c r="C41" i="1"/>
  <c r="C40" i="1"/>
  <c r="C39" i="1"/>
  <c r="C31" i="1"/>
  <c r="C30" i="1"/>
  <c r="C29" i="1"/>
  <c r="C28" i="1"/>
  <c r="C27" i="1"/>
  <c r="C26" i="1"/>
  <c r="C25" i="1"/>
  <c r="C12" i="1"/>
  <c r="C11" i="1"/>
  <c r="C10" i="1"/>
  <c r="C9" i="1"/>
  <c r="C8" i="1"/>
  <c r="C7" i="1"/>
  <c r="C89" i="1"/>
  <c r="C86" i="1"/>
  <c r="C88" i="1"/>
  <c r="C80" i="1"/>
  <c r="C82" i="1"/>
  <c r="C90" i="1"/>
  <c r="C83" i="1"/>
  <c r="G92" i="1" l="1"/>
  <c r="G78" i="1"/>
  <c r="G67" i="1"/>
  <c r="G59" i="1"/>
  <c r="G58" i="1"/>
  <c r="G56" i="1"/>
  <c r="G43" i="1"/>
  <c r="G32" i="1"/>
  <c r="G13" i="1"/>
  <c r="G76" i="1"/>
  <c r="G75" i="1"/>
  <c r="G74" i="1"/>
  <c r="G71" i="1"/>
  <c r="G62" i="1"/>
  <c r="G42" i="1"/>
  <c r="G41" i="1"/>
  <c r="G40" i="1"/>
  <c r="G39" i="1"/>
  <c r="G31" i="1"/>
  <c r="G30" i="1"/>
  <c r="G29" i="1"/>
  <c r="G28" i="1"/>
  <c r="G27" i="1"/>
  <c r="G26" i="1"/>
  <c r="G25" i="1"/>
  <c r="G24" i="1"/>
  <c r="G12" i="1"/>
  <c r="G11" i="1"/>
  <c r="G10" i="1"/>
  <c r="G9" i="1"/>
  <c r="G8" i="1"/>
  <c r="G7" i="1"/>
  <c r="G5" i="1"/>
  <c r="G15" i="1"/>
  <c r="G19" i="1"/>
  <c r="G44" i="1"/>
  <c r="G95" i="1"/>
  <c r="G48" i="1"/>
  <c r="G22" i="1"/>
  <c r="G46" i="1"/>
  <c r="G61" i="1"/>
  <c r="G79" i="1"/>
  <c r="G45" i="1"/>
  <c r="G77" i="1"/>
  <c r="G80" i="1"/>
  <c r="G17" i="1"/>
  <c r="G37" i="1"/>
  <c r="G70" i="1"/>
  <c r="G47" i="1"/>
  <c r="G68" i="1"/>
  <c r="G20" i="1"/>
  <c r="G35" i="1"/>
  <c r="G60" i="1"/>
  <c r="G73" i="1"/>
  <c r="G72" i="1"/>
  <c r="G14" i="1"/>
  <c r="G34" i="1"/>
  <c r="G66" i="1"/>
  <c r="G36" i="1"/>
  <c r="G64" i="1"/>
  <c r="G81" i="1"/>
  <c r="G86" i="1"/>
  <c r="G18" i="1"/>
  <c r="G89" i="1"/>
  <c r="G87" i="1"/>
  <c r="G69" i="1"/>
  <c r="G55" i="1"/>
  <c r="G52" i="1"/>
  <c r="G65" i="1"/>
  <c r="G16" i="1"/>
  <c r="G33" i="1"/>
  <c r="G51" i="1"/>
  <c r="G21" i="1"/>
  <c r="G53" i="1"/>
  <c r="G94" i="1"/>
  <c r="G23" i="1"/>
  <c r="G49" i="1"/>
  <c r="G63" i="1"/>
  <c r="G54" i="1"/>
  <c r="G88" i="1"/>
  <c r="G82" i="1"/>
  <c r="G90" i="1"/>
  <c r="G83" i="1"/>
  <c r="G91" i="1"/>
</calcChain>
</file>

<file path=xl/sharedStrings.xml><?xml version="1.0" encoding="utf-8"?>
<sst xmlns="http://schemas.openxmlformats.org/spreadsheetml/2006/main" count="99" uniqueCount="98">
  <si>
    <t>Michigan Residents by County of Origin</t>
  </si>
  <si>
    <t>Fall 2009</t>
  </si>
  <si>
    <t>UG</t>
  </si>
  <si>
    <t>Grad</t>
  </si>
  <si>
    <t>Total</t>
  </si>
  <si>
    <t>FTIAC</t>
  </si>
  <si>
    <t>New Transfer</t>
  </si>
  <si>
    <t>New GradI</t>
  </si>
  <si>
    <t>New GradII</t>
  </si>
  <si>
    <t>Unknown</t>
  </si>
  <si>
    <t>County N/A</t>
  </si>
  <si>
    <t>Michigan Residents</t>
  </si>
  <si>
    <t>Fall 2008</t>
  </si>
  <si>
    <t>Oakland</t>
  </si>
  <si>
    <t>Macomb</t>
  </si>
  <si>
    <t>Wayne</t>
  </si>
  <si>
    <t>Gen,Lap,StCl</t>
  </si>
  <si>
    <t>Sub-total</t>
  </si>
  <si>
    <t>Other Mich Counties</t>
  </si>
  <si>
    <t>Total Michigan</t>
  </si>
  <si>
    <t>Other States</t>
  </si>
  <si>
    <t>Foreign</t>
  </si>
  <si>
    <t>001 Alcona</t>
  </si>
  <si>
    <t>005 Allegan</t>
  </si>
  <si>
    <t>007 Alpena</t>
  </si>
  <si>
    <t>009 Antrim</t>
  </si>
  <si>
    <t>011 Arenac</t>
  </si>
  <si>
    <t>015 Barry</t>
  </si>
  <si>
    <t>017 Bay</t>
  </si>
  <si>
    <t>019 Benzie</t>
  </si>
  <si>
    <t>021 Berrien</t>
  </si>
  <si>
    <t>023 Branch</t>
  </si>
  <si>
    <t>025 Calhoun</t>
  </si>
  <si>
    <t>027 Cass</t>
  </si>
  <si>
    <t>029 Charlevoix</t>
  </si>
  <si>
    <t>031 Cheboygan</t>
  </si>
  <si>
    <t>033 Chippewa</t>
  </si>
  <si>
    <t>035 Clare</t>
  </si>
  <si>
    <t>037 Clinton</t>
  </si>
  <si>
    <t>039 Crawford</t>
  </si>
  <si>
    <t>041 Delta</t>
  </si>
  <si>
    <t>043 Dickinson</t>
  </si>
  <si>
    <t>045 Eaton</t>
  </si>
  <si>
    <t>047 Emmet</t>
  </si>
  <si>
    <t>049 Genesee</t>
  </si>
  <si>
    <t>051 Gladwin</t>
  </si>
  <si>
    <t>055 Grand Traverse</t>
  </si>
  <si>
    <t>057 Gratiot</t>
  </si>
  <si>
    <t>059 Hillsdale</t>
  </si>
  <si>
    <t>061 Houghton</t>
  </si>
  <si>
    <t>063 Huron</t>
  </si>
  <si>
    <t>065 Ingham</t>
  </si>
  <si>
    <t>067 Ionia</t>
  </si>
  <si>
    <t>069 Iosco</t>
  </si>
  <si>
    <t>073 Isabella</t>
  </si>
  <si>
    <t>075 Jackson</t>
  </si>
  <si>
    <t>077 Kalamazoo</t>
  </si>
  <si>
    <t>079 Kalkaska</t>
  </si>
  <si>
    <t>081 Kent</t>
  </si>
  <si>
    <t>083  Keweena</t>
  </si>
  <si>
    <t>085 Lake</t>
  </si>
  <si>
    <t>087 Lapeer</t>
  </si>
  <si>
    <t>089 Leelanau'</t>
  </si>
  <si>
    <t>091 Lenawee</t>
  </si>
  <si>
    <t>093 Livingston</t>
  </si>
  <si>
    <t>099 Macomb</t>
  </si>
  <si>
    <t>101 Manistee</t>
  </si>
  <si>
    <t>103 Marquette</t>
  </si>
  <si>
    <t>105 Mason</t>
  </si>
  <si>
    <t>107 Mecosta</t>
  </si>
  <si>
    <t>111 Midland</t>
  </si>
  <si>
    <t>113 Missaukee</t>
  </si>
  <si>
    <t>115 Monroe</t>
  </si>
  <si>
    <t>117 Montcalm</t>
  </si>
  <si>
    <t>119 Montmorency</t>
  </si>
  <si>
    <t>121 Muskegon</t>
  </si>
  <si>
    <t>123 Newaygo</t>
  </si>
  <si>
    <t>125 Oakland</t>
  </si>
  <si>
    <t>127 Oceana</t>
  </si>
  <si>
    <t>129 Ogemaw</t>
  </si>
  <si>
    <t>133 Osceola</t>
  </si>
  <si>
    <t>135 Oscoda</t>
  </si>
  <si>
    <t>137 Otsego</t>
  </si>
  <si>
    <t>139 Ottawa</t>
  </si>
  <si>
    <t>141 Presque Isle</t>
  </si>
  <si>
    <t>143 Roscommon</t>
  </si>
  <si>
    <t>145 Saginaw</t>
  </si>
  <si>
    <t>147 St.Clair</t>
  </si>
  <si>
    <t>149 St.Joseph</t>
  </si>
  <si>
    <t>151 Sanilac</t>
  </si>
  <si>
    <t>153 Schoolcraft</t>
  </si>
  <si>
    <t>155 Shiawassee</t>
  </si>
  <si>
    <t>157 Tuscola</t>
  </si>
  <si>
    <t>159 Van Buren</t>
  </si>
  <si>
    <t>161 Washtenaw</t>
  </si>
  <si>
    <t>163 Wayne</t>
  </si>
  <si>
    <t>165 Wexford</t>
  </si>
  <si>
    <t>revised 3-4-2016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</si>
</sst>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0"/>
      <name val="Arial"/>
    </font>
    <font>
      <sz val="10"/>
      <name val="Arial"/>
    </font>
    <font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 applyBorder="1"/>
    <xf numFmtId="0" fontId="3" fillId="0" borderId="0" xfId="0" applyFont="1"/>
    <xf numFmtId="0" fontId="3" fillId="0" borderId="0" xfId="0" applyFont="1" applyBorder="1"/>
    <xf numFmtId="0" fontId="3" fillId="0" borderId="1" xfId="0" applyFont="1" applyBorder="1"/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10" fontId="3" fillId="0" borderId="4" xfId="1" applyNumberFormat="1" applyFont="1" applyBorder="1"/>
    <xf numFmtId="0" fontId="3" fillId="0" borderId="5" xfId="0" applyFont="1" applyBorder="1"/>
    <xf numFmtId="10" fontId="3" fillId="0" borderId="6" xfId="1" applyNumberFormat="1" applyFont="1" applyBorder="1"/>
    <xf numFmtId="1" fontId="3" fillId="0" borderId="4" xfId="1" applyNumberFormat="1" applyFont="1" applyBorder="1"/>
    <xf numFmtId="0" fontId="3" fillId="0" borderId="7" xfId="0" applyFont="1" applyBorder="1"/>
    <xf numFmtId="10" fontId="3" fillId="0" borderId="0" xfId="1" applyNumberFormat="1" applyFont="1"/>
    <xf numFmtId="0" fontId="3" fillId="0" borderId="8" xfId="0" applyFont="1" applyBorder="1"/>
    <xf numFmtId="164" fontId="3" fillId="0" borderId="9" xfId="1" applyNumberFormat="1" applyFont="1" applyBorder="1"/>
    <xf numFmtId="10" fontId="3" fillId="0" borderId="9" xfId="1" applyNumberFormat="1" applyFont="1" applyBorder="1"/>
    <xf numFmtId="10" fontId="3" fillId="0" borderId="0" xfId="1" applyNumberFormat="1" applyFont="1" applyBorder="1"/>
    <xf numFmtId="0" fontId="3" fillId="0" borderId="10" xfId="0" applyFont="1" applyBorder="1"/>
    <xf numFmtId="0" fontId="3" fillId="0" borderId="9" xfId="0" applyFont="1" applyBorder="1"/>
    <xf numFmtId="0" fontId="4" fillId="0" borderId="0" xfId="0" applyFont="1"/>
    <xf numFmtId="0" fontId="4" fillId="0" borderId="8" xfId="0" applyFont="1" applyBorder="1"/>
    <xf numFmtId="10" fontId="4" fillId="0" borderId="0" xfId="1" applyNumberFormat="1" applyFont="1" applyBorder="1"/>
    <xf numFmtId="10" fontId="4" fillId="0" borderId="9" xfId="1" applyNumberFormat="1" applyFont="1" applyBorder="1"/>
    <xf numFmtId="10" fontId="4" fillId="0" borderId="0" xfId="1" applyNumberFormat="1" applyFont="1"/>
    <xf numFmtId="0" fontId="4" fillId="0" borderId="10" xfId="0" applyFont="1" applyBorder="1"/>
    <xf numFmtId="164" fontId="4" fillId="0" borderId="9" xfId="1" applyNumberFormat="1" applyFont="1" applyBorder="1"/>
    <xf numFmtId="164" fontId="4" fillId="0" borderId="0" xfId="1" applyNumberFormat="1" applyFont="1"/>
    <xf numFmtId="10" fontId="3" fillId="0" borderId="0" xfId="0" applyNumberFormat="1" applyFont="1"/>
    <xf numFmtId="10" fontId="3" fillId="0" borderId="1" xfId="0" applyNumberFormat="1" applyFont="1" applyBorder="1"/>
    <xf numFmtId="0" fontId="3" fillId="0" borderId="0" xfId="0" applyFont="1" applyAlignment="1">
      <alignment horizontal="right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Fill="1" applyBorder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8"/>
  <sheetViews>
    <sheetView tabSelected="1" zoomScaleNormal="100" workbookViewId="0">
      <pane xSplit="1" ySplit="4" topLeftCell="B73" activePane="bottomRight" state="frozen"/>
      <selection pane="topRight" activeCell="B1" sqref="B1"/>
      <selection pane="bottomLeft" activeCell="A5" sqref="A5"/>
      <selection pane="bottomRight" activeCell="B97" sqref="B97"/>
    </sheetView>
  </sheetViews>
  <sheetFormatPr defaultColWidth="9.109375" defaultRowHeight="13.2" x14ac:dyDescent="0.25"/>
  <cols>
    <col min="1" max="1" width="19" style="2" bestFit="1" customWidth="1"/>
    <col min="2" max="2" width="7.33203125" style="2" customWidth="1"/>
    <col min="3" max="3" width="8.33203125" style="2" customWidth="1"/>
    <col min="4" max="4" width="7.33203125" style="2" customWidth="1"/>
    <col min="5" max="5" width="8.33203125" style="2" customWidth="1"/>
    <col min="6" max="6" width="7.33203125" style="2" customWidth="1"/>
    <col min="7" max="7" width="8.5546875" style="2" customWidth="1"/>
    <col min="8" max="8" width="3.33203125" style="2" customWidth="1"/>
    <col min="9" max="9" width="7.33203125" style="2" customWidth="1"/>
    <col min="10" max="10" width="8.5546875" style="2" customWidth="1"/>
    <col min="11" max="11" width="7.33203125" style="2" customWidth="1"/>
    <col min="12" max="12" width="8.33203125" style="2" customWidth="1"/>
    <col min="13" max="13" width="7.33203125" style="2" customWidth="1"/>
    <col min="14" max="14" width="8.33203125" style="2" customWidth="1"/>
    <col min="15" max="15" width="7.33203125" style="2" customWidth="1"/>
    <col min="16" max="16" width="8" style="2" customWidth="1"/>
    <col min="17" max="16384" width="9.109375" style="2"/>
  </cols>
  <sheetData>
    <row r="1" spans="1:22" ht="13.8" x14ac:dyDescent="0.25">
      <c r="A1" s="1" t="s">
        <v>0</v>
      </c>
    </row>
    <row r="2" spans="1:22" ht="13.8" x14ac:dyDescent="0.25">
      <c r="A2" s="1" t="s">
        <v>1</v>
      </c>
    </row>
    <row r="3" spans="1:22" x14ac:dyDescent="0.25">
      <c r="A3" s="3"/>
    </row>
    <row r="4" spans="1:22" s="6" customFormat="1" ht="13.8" thickBot="1" x14ac:dyDescent="0.3">
      <c r="A4" s="4"/>
      <c r="B4" s="30" t="s">
        <v>2</v>
      </c>
      <c r="C4" s="31"/>
      <c r="D4" s="30" t="s">
        <v>3</v>
      </c>
      <c r="E4" s="31"/>
      <c r="F4" s="30" t="s">
        <v>4</v>
      </c>
      <c r="G4" s="31"/>
      <c r="H4" s="5"/>
      <c r="I4" s="30" t="s">
        <v>5</v>
      </c>
      <c r="J4" s="32"/>
      <c r="K4" s="30" t="s">
        <v>6</v>
      </c>
      <c r="L4" s="31"/>
      <c r="M4" s="32" t="s">
        <v>7</v>
      </c>
      <c r="N4" s="32"/>
      <c r="O4" s="30" t="s">
        <v>8</v>
      </c>
      <c r="P4" s="31"/>
      <c r="Q4" s="2"/>
      <c r="R4" s="2"/>
      <c r="S4" s="2"/>
      <c r="T4" s="2"/>
      <c r="U4" s="2"/>
      <c r="V4" s="2"/>
    </row>
    <row r="5" spans="1:22" ht="13.8" thickTop="1" x14ac:dyDescent="0.25">
      <c r="A5" s="2" t="s">
        <v>22</v>
      </c>
      <c r="B5" s="2">
        <v>3</v>
      </c>
      <c r="C5" s="7">
        <f t="shared" ref="C5:C12" si="0">IF(B5&gt;0,B5/$B$96," ")</f>
        <v>2.018706681919117E-4</v>
      </c>
      <c r="D5" s="8"/>
      <c r="E5" s="9" t="str">
        <f t="shared" ref="E5:E12" si="1">IF(D5&gt;0,D5/$D$96," ")</f>
        <v xml:space="preserve"> </v>
      </c>
      <c r="F5" s="10">
        <f>IF(B5+D5&gt;0,B5+D5," ")</f>
        <v>3</v>
      </c>
      <c r="G5" s="9">
        <f t="shared" ref="G5:G37" si="2">IF(F5&gt;0,F5/$F$96," ")</f>
        <v>1.6322977311061538E-4</v>
      </c>
      <c r="H5" s="11"/>
      <c r="J5" s="12" t="str">
        <f>IF(I5&gt;0,I5/$I$96,"")</f>
        <v/>
      </c>
      <c r="K5" s="13"/>
      <c r="L5" s="14"/>
      <c r="N5" s="12"/>
      <c r="O5" s="13"/>
      <c r="P5" s="15" t="str">
        <f t="shared" ref="P5:P12" si="3">IF(O5&gt;0,O5/$O$96,"")</f>
        <v/>
      </c>
      <c r="U5" s="6"/>
      <c r="V5" s="6"/>
    </row>
    <row r="6" spans="1:22" x14ac:dyDescent="0.25">
      <c r="A6" s="2" t="s">
        <v>23</v>
      </c>
      <c r="B6" s="2">
        <v>7</v>
      </c>
      <c r="C6" s="16">
        <f t="shared" si="0"/>
        <v>4.7103155911446069E-4</v>
      </c>
      <c r="D6" s="13">
        <v>1</v>
      </c>
      <c r="E6" s="15">
        <f t="shared" si="1"/>
        <v>2.8425241614553722E-4</v>
      </c>
      <c r="G6" s="12" t="str">
        <f t="shared" si="2"/>
        <v xml:space="preserve"> </v>
      </c>
      <c r="H6" s="17"/>
      <c r="I6" s="2">
        <v>4</v>
      </c>
      <c r="J6" s="12"/>
      <c r="K6" s="13"/>
      <c r="L6" s="18"/>
      <c r="M6" s="2">
        <v>1</v>
      </c>
      <c r="N6" s="12"/>
      <c r="O6" s="13"/>
      <c r="P6" s="15" t="str">
        <f t="shared" si="3"/>
        <v/>
      </c>
      <c r="U6" s="6"/>
      <c r="V6" s="6"/>
    </row>
    <row r="7" spans="1:22" x14ac:dyDescent="0.25">
      <c r="A7" s="2" t="s">
        <v>24</v>
      </c>
      <c r="B7" s="2">
        <v>8</v>
      </c>
      <c r="C7" s="16">
        <f t="shared" si="0"/>
        <v>5.3832178184509791E-4</v>
      </c>
      <c r="D7" s="13">
        <v>2</v>
      </c>
      <c r="E7" s="15">
        <f t="shared" si="1"/>
        <v>5.6850483229107444E-4</v>
      </c>
      <c r="F7" s="2">
        <f t="shared" ref="F7:F71" si="4">IF(B7+D7&gt;0,B7+D7," ")</f>
        <v>10</v>
      </c>
      <c r="G7" s="12">
        <f t="shared" si="2"/>
        <v>5.4409924370205131E-4</v>
      </c>
      <c r="H7" s="17"/>
      <c r="I7" s="2">
        <v>2</v>
      </c>
      <c r="J7" s="12">
        <f t="shared" ref="J7:J37" si="5">IF(I7&gt;0,I7/$I$96,"")</f>
        <v>8.2406262875978574E-4</v>
      </c>
      <c r="K7" s="13">
        <v>3</v>
      </c>
      <c r="L7" s="15">
        <f t="shared" ref="L7:L12" si="6">IF(K7&gt;0,K7/$K$96,"")</f>
        <v>1.7899761336515514E-3</v>
      </c>
      <c r="N7" s="12" t="str">
        <f t="shared" ref="N7:N12" si="7">IF(M7&gt;0,M7/$M$96,"")</f>
        <v/>
      </c>
      <c r="O7" s="13"/>
      <c r="P7" s="15" t="str">
        <f t="shared" si="3"/>
        <v/>
      </c>
      <c r="S7" s="6"/>
      <c r="T7" s="6"/>
    </row>
    <row r="8" spans="1:22" x14ac:dyDescent="0.25">
      <c r="A8" s="2" t="s">
        <v>25</v>
      </c>
      <c r="B8" s="2">
        <v>3</v>
      </c>
      <c r="C8" s="16">
        <f t="shared" si="0"/>
        <v>2.018706681919117E-4</v>
      </c>
      <c r="D8" s="13">
        <v>1</v>
      </c>
      <c r="E8" s="15">
        <f t="shared" si="1"/>
        <v>2.8425241614553722E-4</v>
      </c>
      <c r="F8" s="2">
        <f t="shared" si="4"/>
        <v>4</v>
      </c>
      <c r="G8" s="12">
        <f t="shared" si="2"/>
        <v>2.1763969748082049E-4</v>
      </c>
      <c r="H8" s="17"/>
      <c r="J8" s="12" t="str">
        <f t="shared" si="5"/>
        <v/>
      </c>
      <c r="K8" s="13"/>
      <c r="L8" s="15" t="str">
        <f t="shared" si="6"/>
        <v/>
      </c>
      <c r="N8" s="12" t="str">
        <f t="shared" si="7"/>
        <v/>
      </c>
      <c r="O8" s="13"/>
      <c r="P8" s="15" t="str">
        <f t="shared" si="3"/>
        <v/>
      </c>
      <c r="S8" s="6"/>
      <c r="T8" s="6"/>
    </row>
    <row r="9" spans="1:22" x14ac:dyDescent="0.25">
      <c r="A9" s="2" t="s">
        <v>26</v>
      </c>
      <c r="B9" s="2">
        <v>1</v>
      </c>
      <c r="C9" s="16">
        <f t="shared" si="0"/>
        <v>6.7290222730637239E-5</v>
      </c>
      <c r="D9" s="13"/>
      <c r="E9" s="15" t="str">
        <f t="shared" si="1"/>
        <v xml:space="preserve"> </v>
      </c>
      <c r="F9" s="2">
        <f t="shared" si="4"/>
        <v>1</v>
      </c>
      <c r="G9" s="12">
        <f t="shared" si="2"/>
        <v>5.4409924370205122E-5</v>
      </c>
      <c r="H9" s="17"/>
      <c r="I9" s="2">
        <v>1</v>
      </c>
      <c r="J9" s="12">
        <f t="shared" si="5"/>
        <v>4.1203131437989287E-4</v>
      </c>
      <c r="K9" s="13"/>
      <c r="L9" s="15" t="str">
        <f t="shared" si="6"/>
        <v/>
      </c>
      <c r="N9" s="12" t="str">
        <f t="shared" si="7"/>
        <v/>
      </c>
      <c r="O9" s="13"/>
      <c r="P9" s="15" t="str">
        <f t="shared" si="3"/>
        <v/>
      </c>
    </row>
    <row r="10" spans="1:22" x14ac:dyDescent="0.25">
      <c r="A10" s="2" t="s">
        <v>27</v>
      </c>
      <c r="B10" s="2">
        <v>3</v>
      </c>
      <c r="C10" s="16">
        <f t="shared" si="0"/>
        <v>2.018706681919117E-4</v>
      </c>
      <c r="D10" s="13"/>
      <c r="E10" s="15" t="str">
        <f t="shared" si="1"/>
        <v xml:space="preserve"> </v>
      </c>
      <c r="F10" s="2">
        <f t="shared" si="4"/>
        <v>3</v>
      </c>
      <c r="G10" s="12">
        <f t="shared" si="2"/>
        <v>1.6322977311061538E-4</v>
      </c>
      <c r="H10" s="17"/>
      <c r="I10" s="2">
        <v>2</v>
      </c>
      <c r="J10" s="12">
        <f t="shared" si="5"/>
        <v>8.2406262875978574E-4</v>
      </c>
      <c r="K10" s="13">
        <v>1</v>
      </c>
      <c r="L10" s="15">
        <f t="shared" si="6"/>
        <v>5.966587112171838E-4</v>
      </c>
      <c r="N10" s="12" t="str">
        <f t="shared" si="7"/>
        <v/>
      </c>
      <c r="O10" s="13"/>
      <c r="P10" s="15" t="str">
        <f t="shared" si="3"/>
        <v/>
      </c>
    </row>
    <row r="11" spans="1:22" x14ac:dyDescent="0.25">
      <c r="A11" s="2" t="s">
        <v>28</v>
      </c>
      <c r="B11" s="2">
        <v>10</v>
      </c>
      <c r="C11" s="16">
        <f t="shared" si="0"/>
        <v>6.7290222730637236E-4</v>
      </c>
      <c r="D11" s="13">
        <v>2</v>
      </c>
      <c r="E11" s="15">
        <f t="shared" si="1"/>
        <v>5.6850483229107444E-4</v>
      </c>
      <c r="F11" s="2">
        <f t="shared" si="4"/>
        <v>12</v>
      </c>
      <c r="G11" s="12">
        <f t="shared" si="2"/>
        <v>6.5291909244246152E-4</v>
      </c>
      <c r="H11" s="17"/>
      <c r="I11" s="2">
        <v>1</v>
      </c>
      <c r="J11" s="12">
        <f t="shared" si="5"/>
        <v>4.1203131437989287E-4</v>
      </c>
      <c r="K11" s="13">
        <v>1</v>
      </c>
      <c r="L11" s="15">
        <f t="shared" si="6"/>
        <v>5.966587112171838E-4</v>
      </c>
      <c r="N11" s="12" t="str">
        <f t="shared" si="7"/>
        <v/>
      </c>
      <c r="O11" s="13">
        <v>1</v>
      </c>
      <c r="P11" s="15">
        <f t="shared" si="3"/>
        <v>4.4052863436123352E-3</v>
      </c>
    </row>
    <row r="12" spans="1:22" x14ac:dyDescent="0.25">
      <c r="A12" s="2" t="s">
        <v>29</v>
      </c>
      <c r="B12" s="2">
        <v>3</v>
      </c>
      <c r="C12" s="16">
        <f t="shared" si="0"/>
        <v>2.018706681919117E-4</v>
      </c>
      <c r="D12" s="13"/>
      <c r="E12" s="15" t="str">
        <f t="shared" si="1"/>
        <v xml:space="preserve"> </v>
      </c>
      <c r="F12" s="2">
        <f t="shared" si="4"/>
        <v>3</v>
      </c>
      <c r="G12" s="12">
        <f t="shared" si="2"/>
        <v>1.6322977311061538E-4</v>
      </c>
      <c r="H12" s="17"/>
      <c r="J12" s="12" t="str">
        <f t="shared" si="5"/>
        <v/>
      </c>
      <c r="K12" s="13">
        <v>1</v>
      </c>
      <c r="L12" s="15">
        <f t="shared" si="6"/>
        <v>5.966587112171838E-4</v>
      </c>
      <c r="N12" s="12" t="str">
        <f t="shared" si="7"/>
        <v/>
      </c>
      <c r="O12" s="13"/>
      <c r="P12" s="15" t="str">
        <f t="shared" si="3"/>
        <v/>
      </c>
    </row>
    <row r="13" spans="1:22" x14ac:dyDescent="0.25">
      <c r="A13" s="2" t="s">
        <v>30</v>
      </c>
      <c r="B13" s="2">
        <v>11</v>
      </c>
      <c r="C13" s="16"/>
      <c r="D13" s="13">
        <v>1</v>
      </c>
      <c r="E13" s="15"/>
      <c r="F13" s="2">
        <f t="shared" si="4"/>
        <v>12</v>
      </c>
      <c r="G13" s="12">
        <f t="shared" si="2"/>
        <v>6.5291909244246152E-4</v>
      </c>
      <c r="H13" s="17"/>
      <c r="I13" s="2">
        <v>1</v>
      </c>
      <c r="J13" s="12">
        <f t="shared" si="5"/>
        <v>4.1203131437989287E-4</v>
      </c>
      <c r="K13" s="13"/>
      <c r="L13" s="15"/>
      <c r="N13" s="12"/>
      <c r="O13" s="13"/>
      <c r="P13" s="15"/>
    </row>
    <row r="14" spans="1:22" x14ac:dyDescent="0.25">
      <c r="A14" s="2" t="s">
        <v>31</v>
      </c>
      <c r="B14" s="2">
        <v>3</v>
      </c>
      <c r="C14" s="16">
        <f t="shared" ref="C14:C22" si="8">IF(B14&gt;0,B14/$B$96," ")</f>
        <v>2.018706681919117E-4</v>
      </c>
      <c r="D14" s="13"/>
      <c r="E14" s="15" t="str">
        <f t="shared" ref="E14:E22" si="9">IF(D14&gt;0,D14/$D$96," ")</f>
        <v xml:space="preserve"> </v>
      </c>
      <c r="F14" s="2">
        <f t="shared" si="4"/>
        <v>3</v>
      </c>
      <c r="G14" s="12">
        <f t="shared" si="2"/>
        <v>1.6322977311061538E-4</v>
      </c>
      <c r="H14" s="17"/>
      <c r="I14" s="2">
        <v>1</v>
      </c>
      <c r="J14" s="12">
        <f t="shared" si="5"/>
        <v>4.1203131437989287E-4</v>
      </c>
      <c r="K14" s="13"/>
      <c r="L14" s="15" t="str">
        <f>IF(K14&gt;0,K14/$K$96,"")</f>
        <v/>
      </c>
      <c r="N14" s="12" t="str">
        <f t="shared" ref="N14:N22" si="10">IF(M14&gt;0,M14/$M$96,"")</f>
        <v/>
      </c>
      <c r="O14" s="13"/>
      <c r="P14" s="15" t="str">
        <f>IF(O14&gt;0,O14/$O$96,"")</f>
        <v/>
      </c>
    </row>
    <row r="15" spans="1:22" x14ac:dyDescent="0.25">
      <c r="A15" s="2" t="s">
        <v>32</v>
      </c>
      <c r="B15" s="2">
        <v>12</v>
      </c>
      <c r="C15" s="16">
        <f t="shared" si="8"/>
        <v>8.0748267276764681E-4</v>
      </c>
      <c r="D15" s="13">
        <v>6</v>
      </c>
      <c r="E15" s="15">
        <f t="shared" si="9"/>
        <v>1.7055144968732233E-3</v>
      </c>
      <c r="F15" s="2">
        <f t="shared" si="4"/>
        <v>18</v>
      </c>
      <c r="G15" s="12">
        <f t="shared" si="2"/>
        <v>9.7937863866369218E-4</v>
      </c>
      <c r="H15" s="17"/>
      <c r="I15" s="2">
        <v>7</v>
      </c>
      <c r="J15" s="12">
        <f t="shared" si="5"/>
        <v>2.88421920065925E-3</v>
      </c>
      <c r="K15" s="13">
        <v>1</v>
      </c>
      <c r="L15" s="15">
        <f>IF(K15&gt;0,K15/$K$96,"")</f>
        <v>5.966587112171838E-4</v>
      </c>
      <c r="M15" s="2">
        <v>3</v>
      </c>
      <c r="N15" s="12">
        <f t="shared" si="10"/>
        <v>3.7546933667083854E-3</v>
      </c>
      <c r="O15" s="13"/>
      <c r="P15" s="15" t="str">
        <f>IF(O15&gt;0,O15/$O$96,"")</f>
        <v/>
      </c>
    </row>
    <row r="16" spans="1:22" x14ac:dyDescent="0.25">
      <c r="A16" s="2" t="s">
        <v>33</v>
      </c>
      <c r="B16" s="2">
        <v>3</v>
      </c>
      <c r="C16" s="16">
        <f t="shared" si="8"/>
        <v>2.018706681919117E-4</v>
      </c>
      <c r="D16" s="13"/>
      <c r="E16" s="15" t="str">
        <f t="shared" si="9"/>
        <v xml:space="preserve"> </v>
      </c>
      <c r="F16" s="2">
        <f t="shared" si="4"/>
        <v>3</v>
      </c>
      <c r="G16" s="12">
        <f t="shared" si="2"/>
        <v>1.6322977311061538E-4</v>
      </c>
      <c r="H16" s="17"/>
      <c r="I16" s="2">
        <v>1</v>
      </c>
      <c r="J16" s="12">
        <f t="shared" si="5"/>
        <v>4.1203131437989287E-4</v>
      </c>
      <c r="K16" s="13">
        <v>1</v>
      </c>
      <c r="L16" s="15">
        <f>IF(K16&gt;0,K16/$K$96,"")</f>
        <v>5.966587112171838E-4</v>
      </c>
      <c r="N16" s="12" t="str">
        <f t="shared" si="10"/>
        <v/>
      </c>
      <c r="O16" s="13"/>
      <c r="P16" s="15" t="str">
        <f>IF(O16&gt;0,O16/$O$96,"")</f>
        <v/>
      </c>
    </row>
    <row r="17" spans="1:16" x14ac:dyDescent="0.25">
      <c r="A17" s="2" t="s">
        <v>34</v>
      </c>
      <c r="B17" s="2">
        <v>2</v>
      </c>
      <c r="C17" s="16">
        <f t="shared" si="8"/>
        <v>1.3458044546127448E-4</v>
      </c>
      <c r="D17" s="13"/>
      <c r="E17" s="15" t="str">
        <f t="shared" si="9"/>
        <v xml:space="preserve"> </v>
      </c>
      <c r="F17" s="2">
        <f>IF(B17+D17&gt;0,B17+D17," ")</f>
        <v>2</v>
      </c>
      <c r="G17" s="12">
        <f t="shared" si="2"/>
        <v>1.0881984874041024E-4</v>
      </c>
      <c r="H17" s="17"/>
      <c r="I17" s="2">
        <v>1</v>
      </c>
      <c r="J17" s="12">
        <f t="shared" si="5"/>
        <v>4.1203131437989287E-4</v>
      </c>
      <c r="K17" s="13"/>
      <c r="L17" s="15"/>
      <c r="N17" s="12" t="str">
        <f t="shared" si="10"/>
        <v/>
      </c>
      <c r="O17" s="13"/>
      <c r="P17" s="15"/>
    </row>
    <row r="18" spans="1:16" x14ac:dyDescent="0.25">
      <c r="A18" s="2" t="s">
        <v>35</v>
      </c>
      <c r="B18" s="2">
        <v>7</v>
      </c>
      <c r="C18" s="16">
        <f t="shared" si="8"/>
        <v>4.7103155911446069E-4</v>
      </c>
      <c r="D18" s="13"/>
      <c r="E18" s="15" t="str">
        <f t="shared" si="9"/>
        <v xml:space="preserve"> </v>
      </c>
      <c r="F18" s="2">
        <f t="shared" si="4"/>
        <v>7</v>
      </c>
      <c r="G18" s="12">
        <f t="shared" si="2"/>
        <v>3.8086947059143587E-4</v>
      </c>
      <c r="H18" s="17"/>
      <c r="I18" s="2">
        <v>1</v>
      </c>
      <c r="J18" s="12">
        <f t="shared" si="5"/>
        <v>4.1203131437989287E-4</v>
      </c>
      <c r="K18" s="13">
        <v>1</v>
      </c>
      <c r="L18" s="15">
        <f>IF(K18&gt;0,K18/$K$96,"")</f>
        <v>5.966587112171838E-4</v>
      </c>
      <c r="N18" s="12" t="str">
        <f t="shared" si="10"/>
        <v/>
      </c>
      <c r="O18" s="13"/>
      <c r="P18" s="15" t="str">
        <f>IF(O18&gt;0,O18/$O$96,"")</f>
        <v/>
      </c>
    </row>
    <row r="19" spans="1:16" x14ac:dyDescent="0.25">
      <c r="A19" s="2" t="s">
        <v>36</v>
      </c>
      <c r="B19" s="2">
        <v>5</v>
      </c>
      <c r="C19" s="16">
        <f t="shared" si="8"/>
        <v>3.3645111365318618E-4</v>
      </c>
      <c r="D19" s="13">
        <v>2</v>
      </c>
      <c r="E19" s="15">
        <f t="shared" si="9"/>
        <v>5.6850483229107444E-4</v>
      </c>
      <c r="F19" s="2">
        <f t="shared" si="4"/>
        <v>7</v>
      </c>
      <c r="G19" s="12">
        <f t="shared" si="2"/>
        <v>3.8086947059143587E-4</v>
      </c>
      <c r="H19" s="17"/>
      <c r="I19" s="2">
        <v>4</v>
      </c>
      <c r="J19" s="12">
        <f t="shared" si="5"/>
        <v>1.6481252575195715E-3</v>
      </c>
      <c r="K19" s="13"/>
      <c r="L19" s="15" t="str">
        <f>IF(K19&gt;0,K19/$K$96,"")</f>
        <v/>
      </c>
      <c r="N19" s="12" t="str">
        <f t="shared" si="10"/>
        <v/>
      </c>
      <c r="O19" s="13"/>
      <c r="P19" s="15" t="str">
        <f>IF(O19&gt;0,O19/$O$96,"")</f>
        <v/>
      </c>
    </row>
    <row r="20" spans="1:16" x14ac:dyDescent="0.25">
      <c r="A20" s="2" t="s">
        <v>37</v>
      </c>
      <c r="B20" s="2">
        <v>2</v>
      </c>
      <c r="C20" s="16">
        <f t="shared" si="8"/>
        <v>1.3458044546127448E-4</v>
      </c>
      <c r="D20" s="13">
        <v>1</v>
      </c>
      <c r="E20" s="15">
        <f t="shared" si="9"/>
        <v>2.8425241614553722E-4</v>
      </c>
      <c r="F20" s="2">
        <f t="shared" si="4"/>
        <v>3</v>
      </c>
      <c r="G20" s="12">
        <f t="shared" si="2"/>
        <v>1.6322977311061538E-4</v>
      </c>
      <c r="H20" s="17"/>
      <c r="I20" s="2">
        <v>1</v>
      </c>
      <c r="J20" s="12">
        <f t="shared" si="5"/>
        <v>4.1203131437989287E-4</v>
      </c>
      <c r="K20" s="13"/>
      <c r="L20" s="15" t="str">
        <f>IF(K20&gt;0,K20/$K$96,"")</f>
        <v/>
      </c>
      <c r="N20" s="12" t="str">
        <f t="shared" si="10"/>
        <v/>
      </c>
      <c r="O20" s="13"/>
      <c r="P20" s="15" t="str">
        <f>IF(O20&gt;0,O20/$O$96,"")</f>
        <v/>
      </c>
    </row>
    <row r="21" spans="1:16" x14ac:dyDescent="0.25">
      <c r="A21" s="2" t="s">
        <v>38</v>
      </c>
      <c r="B21" s="2">
        <v>17</v>
      </c>
      <c r="C21" s="16">
        <f t="shared" si="8"/>
        <v>1.1439337864208332E-3</v>
      </c>
      <c r="D21" s="13">
        <v>2</v>
      </c>
      <c r="E21" s="15">
        <f t="shared" si="9"/>
        <v>5.6850483229107444E-4</v>
      </c>
      <c r="F21" s="2">
        <f t="shared" si="4"/>
        <v>19</v>
      </c>
      <c r="G21" s="12">
        <f t="shared" si="2"/>
        <v>1.0337885630338974E-3</v>
      </c>
      <c r="H21" s="17"/>
      <c r="I21" s="2">
        <v>4</v>
      </c>
      <c r="J21" s="12">
        <f t="shared" si="5"/>
        <v>1.6481252575195715E-3</v>
      </c>
      <c r="K21" s="13">
        <v>2</v>
      </c>
      <c r="L21" s="15">
        <f>IF(K21&gt;0,K21/$K$96,"")</f>
        <v>1.1933174224343676E-3</v>
      </c>
      <c r="N21" s="12" t="str">
        <f t="shared" si="10"/>
        <v/>
      </c>
      <c r="O21" s="13"/>
      <c r="P21" s="15" t="str">
        <f>IF(O21&gt;0,O21/$O$96,"")</f>
        <v/>
      </c>
    </row>
    <row r="22" spans="1:16" x14ac:dyDescent="0.25">
      <c r="A22" s="2" t="s">
        <v>39</v>
      </c>
      <c r="B22" s="2">
        <v>2</v>
      </c>
      <c r="C22" s="16">
        <f t="shared" si="8"/>
        <v>1.3458044546127448E-4</v>
      </c>
      <c r="D22" s="13"/>
      <c r="E22" s="15" t="str">
        <f t="shared" si="9"/>
        <v xml:space="preserve"> </v>
      </c>
      <c r="F22" s="2">
        <f t="shared" si="4"/>
        <v>2</v>
      </c>
      <c r="G22" s="12">
        <f t="shared" si="2"/>
        <v>1.0881984874041024E-4</v>
      </c>
      <c r="H22" s="17"/>
      <c r="I22" s="2">
        <v>1</v>
      </c>
      <c r="J22" s="12">
        <f t="shared" si="5"/>
        <v>4.1203131437989287E-4</v>
      </c>
      <c r="K22" s="13"/>
      <c r="L22" s="15" t="str">
        <f>IF(K22&gt;0,K22/$K$96,"")</f>
        <v/>
      </c>
      <c r="N22" s="12" t="str">
        <f t="shared" si="10"/>
        <v/>
      </c>
      <c r="O22" s="13"/>
      <c r="P22" s="15" t="str">
        <f>IF(O22&gt;0,O22/$O$96,"")</f>
        <v/>
      </c>
    </row>
    <row r="23" spans="1:16" x14ac:dyDescent="0.25">
      <c r="A23" s="2" t="s">
        <v>40</v>
      </c>
      <c r="C23" s="16"/>
      <c r="D23" s="13">
        <v>2</v>
      </c>
      <c r="E23" s="15"/>
      <c r="F23" s="2">
        <f>IF(B23+D23&gt;0,B23+D23," ")</f>
        <v>2</v>
      </c>
      <c r="G23" s="12">
        <f t="shared" si="2"/>
        <v>1.0881984874041024E-4</v>
      </c>
      <c r="H23" s="17"/>
      <c r="J23" s="12" t="str">
        <f t="shared" si="5"/>
        <v/>
      </c>
      <c r="K23" s="13"/>
      <c r="L23" s="15"/>
      <c r="N23" s="12"/>
      <c r="O23" s="13"/>
      <c r="P23" s="15"/>
    </row>
    <row r="24" spans="1:16" x14ac:dyDescent="0.25">
      <c r="A24" s="2" t="s">
        <v>41</v>
      </c>
      <c r="B24" s="2">
        <v>2</v>
      </c>
      <c r="C24" s="16">
        <f t="shared" ref="C24:C37" si="11">IF(B24&gt;0,B24/$B$96," ")</f>
        <v>1.3458044546127448E-4</v>
      </c>
      <c r="D24" s="13">
        <v>2</v>
      </c>
      <c r="E24" s="15">
        <f t="shared" ref="E24:E31" si="12">IF(D24&gt;0,D24/$D$96," ")</f>
        <v>5.6850483229107444E-4</v>
      </c>
      <c r="F24" s="2">
        <f t="shared" si="4"/>
        <v>4</v>
      </c>
      <c r="G24" s="12">
        <f t="shared" si="2"/>
        <v>2.1763969748082049E-4</v>
      </c>
      <c r="H24" s="17"/>
      <c r="J24" s="12" t="str">
        <f t="shared" si="5"/>
        <v/>
      </c>
      <c r="K24" s="13">
        <v>1</v>
      </c>
      <c r="L24" s="15">
        <f t="shared" ref="L24:L31" si="13">IF(K24&gt;0,K24/$K$96,"")</f>
        <v>5.966587112171838E-4</v>
      </c>
      <c r="M24" s="2">
        <v>2</v>
      </c>
      <c r="N24" s="12">
        <f t="shared" ref="N24:N30" si="14">IF(M24&gt;0,M24/$M$96,"")</f>
        <v>2.5031289111389237E-3</v>
      </c>
      <c r="O24" s="13"/>
      <c r="P24" s="15" t="str">
        <f t="shared" ref="P24:P31" si="15">IF(O24&gt;0,O24/$O$96,"")</f>
        <v/>
      </c>
    </row>
    <row r="25" spans="1:16" x14ac:dyDescent="0.25">
      <c r="A25" s="2" t="s">
        <v>42</v>
      </c>
      <c r="B25" s="2">
        <v>18</v>
      </c>
      <c r="C25" s="16">
        <f t="shared" si="11"/>
        <v>1.2112240091514703E-3</v>
      </c>
      <c r="D25" s="13">
        <v>4</v>
      </c>
      <c r="E25" s="15">
        <f t="shared" si="12"/>
        <v>1.1370096645821489E-3</v>
      </c>
      <c r="F25" s="2">
        <f t="shared" si="4"/>
        <v>22</v>
      </c>
      <c r="G25" s="12">
        <f t="shared" si="2"/>
        <v>1.1970183361445128E-3</v>
      </c>
      <c r="H25" s="17"/>
      <c r="I25" s="2">
        <v>6</v>
      </c>
      <c r="J25" s="12">
        <f t="shared" si="5"/>
        <v>2.472187886279357E-3</v>
      </c>
      <c r="K25" s="13">
        <v>2</v>
      </c>
      <c r="L25" s="15">
        <f t="shared" si="13"/>
        <v>1.1933174224343676E-3</v>
      </c>
      <c r="M25" s="2">
        <v>2</v>
      </c>
      <c r="N25" s="12">
        <f t="shared" si="14"/>
        <v>2.5031289111389237E-3</v>
      </c>
      <c r="O25" s="13">
        <v>1</v>
      </c>
      <c r="P25" s="15">
        <f t="shared" si="15"/>
        <v>4.4052863436123352E-3</v>
      </c>
    </row>
    <row r="26" spans="1:16" x14ac:dyDescent="0.25">
      <c r="A26" s="2" t="s">
        <v>43</v>
      </c>
      <c r="B26" s="2">
        <v>8</v>
      </c>
      <c r="C26" s="16">
        <f t="shared" si="11"/>
        <v>5.3832178184509791E-4</v>
      </c>
      <c r="D26" s="13">
        <v>7</v>
      </c>
      <c r="E26" s="15">
        <f t="shared" si="12"/>
        <v>1.9897669130187609E-3</v>
      </c>
      <c r="F26" s="2">
        <f t="shared" si="4"/>
        <v>15</v>
      </c>
      <c r="G26" s="12">
        <f t="shared" si="2"/>
        <v>8.1614886555307685E-4</v>
      </c>
      <c r="H26" s="17"/>
      <c r="I26" s="2">
        <v>1</v>
      </c>
      <c r="J26" s="12">
        <f t="shared" si="5"/>
        <v>4.1203131437989287E-4</v>
      </c>
      <c r="K26" s="13">
        <v>2</v>
      </c>
      <c r="L26" s="15">
        <f t="shared" si="13"/>
        <v>1.1933174224343676E-3</v>
      </c>
      <c r="M26" s="2">
        <v>1</v>
      </c>
      <c r="N26" s="12">
        <f t="shared" si="14"/>
        <v>1.2515644555694619E-3</v>
      </c>
      <c r="O26" s="13">
        <v>1</v>
      </c>
      <c r="P26" s="15">
        <f t="shared" si="15"/>
        <v>4.4052863436123352E-3</v>
      </c>
    </row>
    <row r="27" spans="1:16" x14ac:dyDescent="0.25">
      <c r="A27" s="2" t="s">
        <v>44</v>
      </c>
      <c r="B27" s="2">
        <v>251</v>
      </c>
      <c r="C27" s="16">
        <f t="shared" si="11"/>
        <v>1.6889845905389948E-2</v>
      </c>
      <c r="D27" s="13">
        <v>162</v>
      </c>
      <c r="E27" s="15">
        <f t="shared" si="12"/>
        <v>4.6048891415577033E-2</v>
      </c>
      <c r="F27" s="2">
        <f t="shared" si="4"/>
        <v>413</v>
      </c>
      <c r="G27" s="12">
        <f t="shared" si="2"/>
        <v>2.2471298764894718E-2</v>
      </c>
      <c r="H27" s="17"/>
      <c r="I27" s="2">
        <v>60</v>
      </c>
      <c r="J27" s="12">
        <f t="shared" si="5"/>
        <v>2.4721878862793572E-2</v>
      </c>
      <c r="K27" s="13">
        <v>30</v>
      </c>
      <c r="L27" s="15">
        <f t="shared" si="13"/>
        <v>1.7899761336515514E-2</v>
      </c>
      <c r="M27" s="2">
        <v>20</v>
      </c>
      <c r="N27" s="12">
        <f t="shared" si="14"/>
        <v>2.5031289111389236E-2</v>
      </c>
      <c r="O27" s="13">
        <v>17</v>
      </c>
      <c r="P27" s="15">
        <f t="shared" si="15"/>
        <v>7.4889867841409691E-2</v>
      </c>
    </row>
    <row r="28" spans="1:16" x14ac:dyDescent="0.25">
      <c r="A28" s="2" t="s">
        <v>45</v>
      </c>
      <c r="B28" s="2">
        <v>4</v>
      </c>
      <c r="C28" s="16">
        <f t="shared" si="11"/>
        <v>2.6916089092254896E-4</v>
      </c>
      <c r="D28" s="13"/>
      <c r="E28" s="15" t="str">
        <f t="shared" si="12"/>
        <v xml:space="preserve"> </v>
      </c>
      <c r="F28" s="2">
        <f t="shared" si="4"/>
        <v>4</v>
      </c>
      <c r="G28" s="12">
        <f t="shared" si="2"/>
        <v>2.1763969748082049E-4</v>
      </c>
      <c r="H28" s="17"/>
      <c r="I28" s="2">
        <v>1</v>
      </c>
      <c r="J28" s="12">
        <f t="shared" si="5"/>
        <v>4.1203131437989287E-4</v>
      </c>
      <c r="K28" s="13"/>
      <c r="L28" s="15" t="str">
        <f t="shared" si="13"/>
        <v/>
      </c>
      <c r="N28" s="12" t="str">
        <f t="shared" si="14"/>
        <v/>
      </c>
      <c r="O28" s="13"/>
      <c r="P28" s="15" t="str">
        <f t="shared" si="15"/>
        <v/>
      </c>
    </row>
    <row r="29" spans="1:16" x14ac:dyDescent="0.25">
      <c r="A29" s="2" t="s">
        <v>46</v>
      </c>
      <c r="B29" s="2">
        <v>8</v>
      </c>
      <c r="C29" s="16">
        <f t="shared" si="11"/>
        <v>5.3832178184509791E-4</v>
      </c>
      <c r="D29" s="13">
        <v>6</v>
      </c>
      <c r="E29" s="15">
        <f t="shared" si="12"/>
        <v>1.7055144968732233E-3</v>
      </c>
      <c r="F29" s="2">
        <f t="shared" si="4"/>
        <v>14</v>
      </c>
      <c r="G29" s="12">
        <f t="shared" si="2"/>
        <v>7.6173894118287174E-4</v>
      </c>
      <c r="H29" s="17"/>
      <c r="I29" s="2">
        <v>1</v>
      </c>
      <c r="J29" s="12">
        <f t="shared" si="5"/>
        <v>4.1203131437989287E-4</v>
      </c>
      <c r="K29" s="13">
        <v>3</v>
      </c>
      <c r="L29" s="15">
        <f t="shared" si="13"/>
        <v>1.7899761336515514E-3</v>
      </c>
      <c r="M29" s="2">
        <v>1</v>
      </c>
      <c r="N29" s="12">
        <f t="shared" si="14"/>
        <v>1.2515644555694619E-3</v>
      </c>
      <c r="O29" s="13">
        <v>1</v>
      </c>
      <c r="P29" s="15">
        <f t="shared" si="15"/>
        <v>4.4052863436123352E-3</v>
      </c>
    </row>
    <row r="30" spans="1:16" x14ac:dyDescent="0.25">
      <c r="A30" s="2" t="s">
        <v>47</v>
      </c>
      <c r="B30" s="2">
        <v>2</v>
      </c>
      <c r="C30" s="16">
        <f t="shared" si="11"/>
        <v>1.3458044546127448E-4</v>
      </c>
      <c r="D30" s="13"/>
      <c r="E30" s="15" t="str">
        <f t="shared" si="12"/>
        <v xml:space="preserve"> </v>
      </c>
      <c r="F30" s="2">
        <f t="shared" si="4"/>
        <v>2</v>
      </c>
      <c r="G30" s="12">
        <f t="shared" si="2"/>
        <v>1.0881984874041024E-4</v>
      </c>
      <c r="H30" s="17"/>
      <c r="J30" s="12" t="str">
        <f t="shared" si="5"/>
        <v/>
      </c>
      <c r="K30" s="13"/>
      <c r="L30" s="15" t="str">
        <f t="shared" si="13"/>
        <v/>
      </c>
      <c r="N30" s="12" t="str">
        <f t="shared" si="14"/>
        <v/>
      </c>
      <c r="O30" s="13"/>
      <c r="P30" s="15" t="str">
        <f t="shared" si="15"/>
        <v/>
      </c>
    </row>
    <row r="31" spans="1:16" x14ac:dyDescent="0.25">
      <c r="A31" s="2" t="s">
        <v>48</v>
      </c>
      <c r="B31" s="2">
        <v>10</v>
      </c>
      <c r="C31" s="16">
        <f t="shared" si="11"/>
        <v>6.7290222730637236E-4</v>
      </c>
      <c r="D31" s="13">
        <v>1</v>
      </c>
      <c r="E31" s="15">
        <f t="shared" si="12"/>
        <v>2.8425241614553722E-4</v>
      </c>
      <c r="F31" s="2">
        <f t="shared" si="4"/>
        <v>11</v>
      </c>
      <c r="G31" s="12">
        <f t="shared" si="2"/>
        <v>5.9850916807225641E-4</v>
      </c>
      <c r="H31" s="17"/>
      <c r="I31" s="2">
        <v>5</v>
      </c>
      <c r="J31" s="12">
        <f t="shared" si="5"/>
        <v>2.0601565718994645E-3</v>
      </c>
      <c r="K31" s="13"/>
      <c r="L31" s="15" t="str">
        <f t="shared" si="13"/>
        <v/>
      </c>
      <c r="N31" s="12"/>
      <c r="O31" s="13"/>
      <c r="P31" s="15" t="str">
        <f t="shared" si="15"/>
        <v/>
      </c>
    </row>
    <row r="32" spans="1:16" x14ac:dyDescent="0.25">
      <c r="A32" s="2" t="s">
        <v>49</v>
      </c>
      <c r="C32" s="16" t="str">
        <f t="shared" si="11"/>
        <v xml:space="preserve"> </v>
      </c>
      <c r="D32" s="13">
        <v>3</v>
      </c>
      <c r="E32" s="15"/>
      <c r="F32" s="2">
        <f>IF(B32+D32&gt;0,B32+D32," ")</f>
        <v>3</v>
      </c>
      <c r="G32" s="12">
        <f t="shared" si="2"/>
        <v>1.6322977311061538E-4</v>
      </c>
      <c r="H32" s="17"/>
      <c r="J32" s="12" t="str">
        <f t="shared" si="5"/>
        <v/>
      </c>
      <c r="K32" s="13"/>
      <c r="L32" s="15"/>
      <c r="M32" s="2">
        <v>1</v>
      </c>
      <c r="N32" s="12"/>
      <c r="O32" s="13"/>
      <c r="P32" s="15"/>
    </row>
    <row r="33" spans="1:16" x14ac:dyDescent="0.25">
      <c r="A33" s="2" t="s">
        <v>50</v>
      </c>
      <c r="B33" s="2">
        <v>23</v>
      </c>
      <c r="C33" s="16">
        <f t="shared" si="11"/>
        <v>1.5476751228046565E-3</v>
      </c>
      <c r="D33" s="13">
        <v>4</v>
      </c>
      <c r="E33" s="15">
        <f>IF(D33&gt;0,D33/$D$96," ")</f>
        <v>1.1370096645821489E-3</v>
      </c>
      <c r="F33" s="2">
        <f t="shared" si="4"/>
        <v>27</v>
      </c>
      <c r="G33" s="12">
        <f t="shared" si="2"/>
        <v>1.4690679579955385E-3</v>
      </c>
      <c r="H33" s="17"/>
      <c r="I33" s="2">
        <v>5</v>
      </c>
      <c r="J33" s="12">
        <f t="shared" si="5"/>
        <v>2.0601565718994645E-3</v>
      </c>
      <c r="K33" s="13">
        <v>4</v>
      </c>
      <c r="L33" s="15">
        <f>IF(K33&gt;0,K33/$K$96,"")</f>
        <v>2.3866348448687352E-3</v>
      </c>
      <c r="M33" s="2">
        <v>2</v>
      </c>
      <c r="N33" s="12">
        <f>IF(M33&gt;0,M33/$M$96,"")</f>
        <v>2.5031289111389237E-3</v>
      </c>
      <c r="O33" s="13"/>
      <c r="P33" s="15" t="str">
        <f>IF(O33&gt;0,O33/$O$96,"")</f>
        <v/>
      </c>
    </row>
    <row r="34" spans="1:16" x14ac:dyDescent="0.25">
      <c r="A34" s="2" t="s">
        <v>51</v>
      </c>
      <c r="B34" s="2">
        <v>43</v>
      </c>
      <c r="C34" s="16">
        <f t="shared" si="11"/>
        <v>2.8934795774174012E-3</v>
      </c>
      <c r="D34" s="13">
        <v>18</v>
      </c>
      <c r="E34" s="15">
        <f>IF(D34&gt;0,D34/$D$96," ")</f>
        <v>5.1165434906196702E-3</v>
      </c>
      <c r="F34" s="2">
        <f t="shared" si="4"/>
        <v>61</v>
      </c>
      <c r="G34" s="12">
        <f t="shared" si="2"/>
        <v>3.3190053865825128E-3</v>
      </c>
      <c r="H34" s="17"/>
      <c r="I34" s="2">
        <v>9</v>
      </c>
      <c r="J34" s="12">
        <f t="shared" si="5"/>
        <v>3.708281829419036E-3</v>
      </c>
      <c r="K34" s="13">
        <v>8</v>
      </c>
      <c r="L34" s="15">
        <f>IF(K34&gt;0,K34/$K$96,"")</f>
        <v>4.7732696897374704E-3</v>
      </c>
      <c r="M34" s="2">
        <v>5</v>
      </c>
      <c r="N34" s="12">
        <f>IF(M34&gt;0,M34/$M$96,"")</f>
        <v>6.2578222778473091E-3</v>
      </c>
      <c r="O34" s="13">
        <v>1</v>
      </c>
      <c r="P34" s="15">
        <f>IF(O34&gt;0,O34/$O$96,"")</f>
        <v>4.4052863436123352E-3</v>
      </c>
    </row>
    <row r="35" spans="1:16" x14ac:dyDescent="0.25">
      <c r="A35" s="2" t="s">
        <v>52</v>
      </c>
      <c r="B35" s="2">
        <v>5</v>
      </c>
      <c r="C35" s="16">
        <f t="shared" si="11"/>
        <v>3.3645111365318618E-4</v>
      </c>
      <c r="D35" s="13">
        <v>1</v>
      </c>
      <c r="E35" s="15">
        <f>IF(D35&gt;0,D35/$D$96," ")</f>
        <v>2.8425241614553722E-4</v>
      </c>
      <c r="F35" s="2">
        <f t="shared" si="4"/>
        <v>6</v>
      </c>
      <c r="G35" s="12">
        <f t="shared" si="2"/>
        <v>3.2645954622123076E-4</v>
      </c>
      <c r="H35" s="17"/>
      <c r="I35" s="2">
        <v>4</v>
      </c>
      <c r="J35" s="12">
        <f t="shared" si="5"/>
        <v>1.6481252575195715E-3</v>
      </c>
      <c r="K35" s="13"/>
      <c r="L35" s="15" t="str">
        <f>IF(K35&gt;0,K35/$K$96,"")</f>
        <v/>
      </c>
      <c r="N35" s="12" t="str">
        <f>IF(M35&gt;0,M35/$M$96,"")</f>
        <v/>
      </c>
      <c r="O35" s="13"/>
      <c r="P35" s="15" t="str">
        <f>IF(O35&gt;0,O35/$O$96,"")</f>
        <v/>
      </c>
    </row>
    <row r="36" spans="1:16" x14ac:dyDescent="0.25">
      <c r="A36" s="2" t="s">
        <v>53</v>
      </c>
      <c r="B36" s="2">
        <v>10</v>
      </c>
      <c r="C36" s="16">
        <f t="shared" si="11"/>
        <v>6.7290222730637236E-4</v>
      </c>
      <c r="D36" s="13"/>
      <c r="E36" s="15" t="str">
        <f>IF(D36&gt;0,D36/$D$96," ")</f>
        <v xml:space="preserve"> </v>
      </c>
      <c r="F36" s="2">
        <f t="shared" si="4"/>
        <v>10</v>
      </c>
      <c r="G36" s="12">
        <f t="shared" si="2"/>
        <v>5.4409924370205131E-4</v>
      </c>
      <c r="H36" s="17"/>
      <c r="I36" s="2">
        <v>4</v>
      </c>
      <c r="J36" s="12">
        <f t="shared" si="5"/>
        <v>1.6481252575195715E-3</v>
      </c>
      <c r="K36" s="13">
        <v>2</v>
      </c>
      <c r="L36" s="15">
        <f>IF(K36&gt;0,K36/$K$96,"")</f>
        <v>1.1933174224343676E-3</v>
      </c>
      <c r="N36" s="12" t="str">
        <f>IF(M36&gt;0,M36/$M$96,"")</f>
        <v/>
      </c>
      <c r="O36" s="13"/>
      <c r="P36" s="15" t="str">
        <f>IF(O36&gt;0,O36/$O$96,"")</f>
        <v/>
      </c>
    </row>
    <row r="37" spans="1:16" x14ac:dyDescent="0.25">
      <c r="A37" s="2" t="s">
        <v>54</v>
      </c>
      <c r="B37" s="2">
        <v>5</v>
      </c>
      <c r="C37" s="16">
        <f t="shared" si="11"/>
        <v>3.3645111365318618E-4</v>
      </c>
      <c r="D37" s="13">
        <v>2</v>
      </c>
      <c r="E37" s="15">
        <f>IF(D37&gt;0,D37/$D$96," ")</f>
        <v>5.6850483229107444E-4</v>
      </c>
      <c r="F37" s="2">
        <f t="shared" si="4"/>
        <v>7</v>
      </c>
      <c r="G37" s="12">
        <f t="shared" si="2"/>
        <v>3.8086947059143587E-4</v>
      </c>
      <c r="H37" s="17"/>
      <c r="I37" s="2">
        <v>1</v>
      </c>
      <c r="J37" s="12">
        <f t="shared" si="5"/>
        <v>4.1203131437989287E-4</v>
      </c>
      <c r="K37" s="13">
        <v>1</v>
      </c>
      <c r="L37" s="15">
        <f>IF(K37&gt;0,K37/$K$96,"")</f>
        <v>5.966587112171838E-4</v>
      </c>
      <c r="N37" s="12" t="str">
        <f>IF(M37&gt;0,M37/$M$96,"")</f>
        <v/>
      </c>
      <c r="O37" s="13"/>
      <c r="P37" s="15" t="str">
        <f>IF(O37&gt;0,O37/$O$96,"")</f>
        <v/>
      </c>
    </row>
    <row r="38" spans="1:16" x14ac:dyDescent="0.25">
      <c r="A38" s="2" t="s">
        <v>55</v>
      </c>
      <c r="B38" s="2">
        <v>16</v>
      </c>
      <c r="C38" s="16"/>
      <c r="D38" s="13">
        <v>3</v>
      </c>
      <c r="E38" s="15"/>
      <c r="F38" s="2">
        <f t="shared" si="4"/>
        <v>19</v>
      </c>
      <c r="G38" s="12"/>
      <c r="H38" s="17"/>
      <c r="I38" s="2">
        <v>9</v>
      </c>
      <c r="J38" s="12"/>
      <c r="K38" s="13">
        <v>1</v>
      </c>
      <c r="L38" s="15"/>
      <c r="M38" s="2">
        <v>1</v>
      </c>
      <c r="N38" s="12"/>
      <c r="O38" s="13"/>
      <c r="P38" s="15"/>
    </row>
    <row r="39" spans="1:16" x14ac:dyDescent="0.25">
      <c r="A39" s="2" t="s">
        <v>56</v>
      </c>
      <c r="B39" s="2">
        <v>28</v>
      </c>
      <c r="C39" s="16">
        <f t="shared" ref="C39:C44" si="16">IF(B39&gt;0,B39/$B$96," ")</f>
        <v>1.8841262364578427E-3</v>
      </c>
      <c r="D39" s="13">
        <v>15</v>
      </c>
      <c r="E39" s="15">
        <f>IF(D39&gt;0,D39/$D$96," ")</f>
        <v>4.2637862421830586E-3</v>
      </c>
      <c r="F39" s="2">
        <f t="shared" si="4"/>
        <v>43</v>
      </c>
      <c r="G39" s="12">
        <f t="shared" ref="G39:G49" si="17">IF(F39&gt;0,F39/$F$96," ")</f>
        <v>2.3396267479188202E-3</v>
      </c>
      <c r="H39" s="17"/>
      <c r="I39" s="2">
        <v>3</v>
      </c>
      <c r="J39" s="12">
        <f>IF(I39&gt;0,I39/$I$96,"")</f>
        <v>1.2360939431396785E-3</v>
      </c>
      <c r="K39" s="13">
        <v>1</v>
      </c>
      <c r="L39" s="15">
        <f>IF(K39&gt;0,K39/$K$96,"")</f>
        <v>5.966587112171838E-4</v>
      </c>
      <c r="M39" s="2">
        <v>2</v>
      </c>
      <c r="N39" s="12">
        <f>IF(M39&gt;0,M39/$M$96,"")</f>
        <v>2.5031289111389237E-3</v>
      </c>
      <c r="O39" s="13">
        <v>2</v>
      </c>
      <c r="P39" s="15">
        <f>IF(O39&gt;0,O39/$O$96,"")</f>
        <v>8.8105726872246704E-3</v>
      </c>
    </row>
    <row r="40" spans="1:16" x14ac:dyDescent="0.25">
      <c r="A40" s="2" t="s">
        <v>57</v>
      </c>
      <c r="B40" s="2">
        <v>2</v>
      </c>
      <c r="C40" s="16">
        <f t="shared" si="16"/>
        <v>1.3458044546127448E-4</v>
      </c>
      <c r="D40" s="13">
        <v>1</v>
      </c>
      <c r="E40" s="15">
        <f>IF(D40&gt;0,D40/$D$96," ")</f>
        <v>2.8425241614553722E-4</v>
      </c>
      <c r="F40" s="2">
        <f t="shared" si="4"/>
        <v>3</v>
      </c>
      <c r="G40" s="12">
        <f t="shared" si="17"/>
        <v>1.6322977311061538E-4</v>
      </c>
      <c r="H40" s="17"/>
      <c r="I40" s="2">
        <v>1</v>
      </c>
      <c r="J40" s="12">
        <f>IF(I40&gt;0,I40/$I$96,"")</f>
        <v>4.1203131437989287E-4</v>
      </c>
      <c r="K40" s="13"/>
      <c r="L40" s="15" t="str">
        <f>IF(K40&gt;0,K40/$K$96,"")</f>
        <v/>
      </c>
      <c r="N40" s="12" t="str">
        <f>IF(M40&gt;0,M40/$M$96,"")</f>
        <v/>
      </c>
      <c r="O40" s="13">
        <v>1</v>
      </c>
      <c r="P40" s="15">
        <f>IF(O40&gt;0,O40/$O$96,"")</f>
        <v>4.4052863436123352E-3</v>
      </c>
    </row>
    <row r="41" spans="1:16" x14ac:dyDescent="0.25">
      <c r="A41" s="2" t="s">
        <v>58</v>
      </c>
      <c r="B41" s="2">
        <v>61</v>
      </c>
      <c r="C41" s="16">
        <f t="shared" si="16"/>
        <v>4.1047035865688719E-3</v>
      </c>
      <c r="D41" s="13">
        <v>13</v>
      </c>
      <c r="E41" s="15">
        <f>IF(D41&gt;0,D41/$D$96," ")</f>
        <v>3.695281409891984E-3</v>
      </c>
      <c r="F41" s="2">
        <f t="shared" si="4"/>
        <v>74</v>
      </c>
      <c r="G41" s="12">
        <f t="shared" si="17"/>
        <v>4.0263344033951796E-3</v>
      </c>
      <c r="H41" s="17"/>
      <c r="I41" s="2">
        <v>18</v>
      </c>
      <c r="J41" s="12">
        <f>IF(I41&gt;0,I41/$I$96,"")</f>
        <v>7.4165636588380719E-3</v>
      </c>
      <c r="K41" s="13">
        <v>6</v>
      </c>
      <c r="L41" s="15">
        <f>IF(K41&gt;0,K41/$K$96,"")</f>
        <v>3.5799522673031028E-3</v>
      </c>
      <c r="M41" s="2">
        <v>1</v>
      </c>
      <c r="N41" s="12">
        <f>IF(M41&gt;0,M41/$M$96,"")</f>
        <v>1.2515644555694619E-3</v>
      </c>
      <c r="O41" s="13"/>
      <c r="P41" s="15" t="str">
        <f>IF(O41&gt;0,O41/$O$96,"")</f>
        <v/>
      </c>
    </row>
    <row r="42" spans="1:16" x14ac:dyDescent="0.25">
      <c r="A42" s="2" t="s">
        <v>59</v>
      </c>
      <c r="B42" s="2">
        <v>1</v>
      </c>
      <c r="C42" s="16">
        <f t="shared" si="16"/>
        <v>6.7290222730637239E-5</v>
      </c>
      <c r="D42" s="13"/>
      <c r="E42" s="15" t="str">
        <f>IF(D42&gt;0,D42/$D$96," ")</f>
        <v xml:space="preserve"> </v>
      </c>
      <c r="F42" s="2">
        <f t="shared" si="4"/>
        <v>1</v>
      </c>
      <c r="G42" s="12">
        <f t="shared" si="17"/>
        <v>5.4409924370205122E-5</v>
      </c>
      <c r="H42" s="17"/>
      <c r="J42" s="12" t="str">
        <f>IF(I42&gt;0,I42/$I$96,"")</f>
        <v/>
      </c>
      <c r="K42" s="13"/>
      <c r="L42" s="15"/>
      <c r="N42" s="12"/>
      <c r="O42" s="13"/>
      <c r="P42" s="15" t="str">
        <f>IF(O42&gt;0,O42/$O$96,"")</f>
        <v/>
      </c>
    </row>
    <row r="43" spans="1:16" x14ac:dyDescent="0.25">
      <c r="A43" s="2" t="s">
        <v>60</v>
      </c>
      <c r="C43" s="16" t="str">
        <f t="shared" si="16"/>
        <v xml:space="preserve"> </v>
      </c>
      <c r="D43" s="13">
        <v>1</v>
      </c>
      <c r="E43" s="15">
        <f>IF(D43&gt;0,D43/$D$96," ")</f>
        <v>2.8425241614553722E-4</v>
      </c>
      <c r="F43" s="2">
        <f t="shared" si="4"/>
        <v>1</v>
      </c>
      <c r="G43" s="12">
        <f t="shared" si="17"/>
        <v>5.4409924370205122E-5</v>
      </c>
      <c r="H43" s="17"/>
      <c r="J43" s="12" t="str">
        <f>IF(I43&gt;0,I43/$I$96,"")</f>
        <v/>
      </c>
      <c r="K43" s="13"/>
      <c r="L43" s="15" t="str">
        <f>IF(K43&gt;0,K43/$K$96,"")</f>
        <v/>
      </c>
      <c r="N43" s="12" t="str">
        <f>IF(M43&gt;0,M43/$M$96,"")</f>
        <v/>
      </c>
      <c r="O43" s="13"/>
      <c r="P43" s="15" t="str">
        <f>IF(O43&gt;0,O43/$O$96,"")</f>
        <v/>
      </c>
    </row>
    <row r="44" spans="1:16" x14ac:dyDescent="0.25">
      <c r="A44" s="2" t="s">
        <v>61</v>
      </c>
      <c r="B44" s="2">
        <v>295</v>
      </c>
      <c r="C44" s="16">
        <f t="shared" si="16"/>
        <v>1.9850615705537984E-2</v>
      </c>
      <c r="D44" s="13">
        <v>43</v>
      </c>
      <c r="E44" s="15"/>
      <c r="F44" s="2">
        <f>IF(B44+D44&gt;0,B44+D44," ")</f>
        <v>338</v>
      </c>
      <c r="G44" s="12">
        <f t="shared" si="17"/>
        <v>1.8390554437129333E-2</v>
      </c>
      <c r="H44" s="17"/>
      <c r="I44" s="2">
        <v>70</v>
      </c>
      <c r="J44" s="12"/>
      <c r="K44" s="13">
        <v>33</v>
      </c>
      <c r="L44" s="15"/>
      <c r="M44" s="2">
        <v>10</v>
      </c>
      <c r="N44" s="12"/>
      <c r="O44" s="13">
        <v>1</v>
      </c>
      <c r="P44" s="15"/>
    </row>
    <row r="45" spans="1:16" x14ac:dyDescent="0.25">
      <c r="A45" s="2" t="s">
        <v>62</v>
      </c>
      <c r="B45" s="2">
        <v>4</v>
      </c>
      <c r="C45" s="16"/>
      <c r="D45" s="13">
        <v>3</v>
      </c>
      <c r="E45" s="15"/>
      <c r="F45" s="2">
        <f>IF(B45+D45&gt;0,B45+D45," ")</f>
        <v>7</v>
      </c>
      <c r="G45" s="12">
        <f t="shared" si="17"/>
        <v>3.8086947059143587E-4</v>
      </c>
      <c r="H45" s="17"/>
      <c r="I45" s="2">
        <v>1</v>
      </c>
      <c r="J45" s="12"/>
      <c r="K45" s="13"/>
      <c r="L45" s="15"/>
      <c r="N45" s="12"/>
      <c r="O45" s="13"/>
      <c r="P45" s="15"/>
    </row>
    <row r="46" spans="1:16" x14ac:dyDescent="0.25">
      <c r="A46" s="2" t="s">
        <v>63</v>
      </c>
      <c r="B46" s="2">
        <v>29</v>
      </c>
      <c r="C46" s="16">
        <f>IF(B46&gt;0,B46/$B$96," ")</f>
        <v>1.9514164591884799E-3</v>
      </c>
      <c r="D46" s="13">
        <v>3</v>
      </c>
      <c r="E46" s="15">
        <f>IF(D46&gt;0,D46/$D$96," ")</f>
        <v>8.5275724843661166E-4</v>
      </c>
      <c r="F46" s="2">
        <f t="shared" si="4"/>
        <v>32</v>
      </c>
      <c r="G46" s="12">
        <f t="shared" si="17"/>
        <v>1.7411175798465639E-3</v>
      </c>
      <c r="H46" s="17"/>
      <c r="I46" s="2">
        <v>8</v>
      </c>
      <c r="J46" s="12">
        <f>IF(I46&gt;0,I46/$I$96,"")</f>
        <v>3.296250515039143E-3</v>
      </c>
      <c r="K46" s="13">
        <v>2</v>
      </c>
      <c r="L46" s="15">
        <f>IF(K46&gt;0,K46/$K$96,"")</f>
        <v>1.1933174224343676E-3</v>
      </c>
      <c r="N46" s="12" t="str">
        <f>IF(M46&gt;0,M46/$M$96,"")</f>
        <v/>
      </c>
      <c r="O46" s="13"/>
      <c r="P46" s="15" t="str">
        <f>IF(O46&gt;0,O46/$O$96,"")</f>
        <v/>
      </c>
    </row>
    <row r="47" spans="1:16" x14ac:dyDescent="0.25">
      <c r="A47" s="2" t="s">
        <v>64</v>
      </c>
      <c r="B47" s="2">
        <v>107</v>
      </c>
      <c r="C47" s="16">
        <f>IF(B47&gt;0,B47/$B$96," ")</f>
        <v>7.2000538321781845E-3</v>
      </c>
      <c r="D47" s="13">
        <v>26</v>
      </c>
      <c r="E47" s="15">
        <f>IF(D47&gt;0,D47/$D$96," ")</f>
        <v>7.390562819783968E-3</v>
      </c>
      <c r="F47" s="2">
        <f t="shared" si="4"/>
        <v>133</v>
      </c>
      <c r="G47" s="12">
        <f t="shared" si="17"/>
        <v>7.236519941237282E-3</v>
      </c>
      <c r="H47" s="17"/>
      <c r="I47" s="2">
        <v>21</v>
      </c>
      <c r="J47" s="12">
        <f>IF(I47&gt;0,I47/$I$96,"")</f>
        <v>8.65265760197775E-3</v>
      </c>
      <c r="K47" s="13">
        <v>8</v>
      </c>
      <c r="L47" s="15">
        <f>IF(K47&gt;0,K47/$K$96,"")</f>
        <v>4.7732696897374704E-3</v>
      </c>
      <c r="M47" s="2">
        <v>8</v>
      </c>
      <c r="N47" s="12">
        <f>IF(M47&gt;0,M47/$M$96,"")</f>
        <v>1.0012515644555695E-2</v>
      </c>
      <c r="O47" s="13">
        <v>3</v>
      </c>
      <c r="P47" s="15">
        <f>IF(O47&gt;0,O47/$O$96,"")</f>
        <v>1.3215859030837005E-2</v>
      </c>
    </row>
    <row r="48" spans="1:16" x14ac:dyDescent="0.25">
      <c r="A48" s="2" t="s">
        <v>65</v>
      </c>
      <c r="B48" s="2">
        <v>4981</v>
      </c>
      <c r="C48" s="16">
        <f>IF(B48&gt;0,B48/$B$96," ")</f>
        <v>0.33517259942130406</v>
      </c>
      <c r="D48" s="13">
        <v>849</v>
      </c>
      <c r="E48" s="15">
        <f>IF(D48&gt;0,D48/$D$96," ")</f>
        <v>0.24133030130756111</v>
      </c>
      <c r="F48" s="2">
        <f t="shared" si="4"/>
        <v>5830</v>
      </c>
      <c r="G48" s="12">
        <f t="shared" si="17"/>
        <v>0.31720985907829591</v>
      </c>
      <c r="H48" s="17"/>
      <c r="I48" s="2">
        <v>739</v>
      </c>
      <c r="J48" s="12">
        <f>IF(I48&gt;0,I48/$I$96,"")</f>
        <v>0.30449114132674082</v>
      </c>
      <c r="K48" s="13">
        <v>507</v>
      </c>
      <c r="L48" s="15">
        <f>IF(K48&gt;0,K48/$K$96,"")</f>
        <v>0.30250596658711215</v>
      </c>
      <c r="M48" s="2">
        <v>226</v>
      </c>
      <c r="N48" s="12">
        <f>IF(M48&gt;0,M48/$M$96,"")</f>
        <v>0.2828535669586984</v>
      </c>
      <c r="O48" s="13">
        <v>41</v>
      </c>
      <c r="P48" s="15">
        <f>IF(O48&gt;0,O48/$O$96,"")</f>
        <v>0.18061674008810572</v>
      </c>
    </row>
    <row r="49" spans="1:16" x14ac:dyDescent="0.25">
      <c r="A49" s="2" t="s">
        <v>66</v>
      </c>
      <c r="B49" s="2">
        <v>4</v>
      </c>
      <c r="C49" s="16">
        <f>IF(B49&gt;0,B49/$B$96," ")</f>
        <v>2.6916089092254896E-4</v>
      </c>
      <c r="D49" s="13">
        <v>1</v>
      </c>
      <c r="E49" s="15">
        <f>IF(D49&gt;0,D49/$D$96," ")</f>
        <v>2.8425241614553722E-4</v>
      </c>
      <c r="F49" s="2">
        <f t="shared" si="4"/>
        <v>5</v>
      </c>
      <c r="G49" s="12">
        <f t="shared" si="17"/>
        <v>2.7204962185102565E-4</v>
      </c>
      <c r="H49" s="17"/>
      <c r="I49" s="2">
        <v>1</v>
      </c>
      <c r="J49" s="12">
        <f>IF(I49&gt;0,I49/$I$96,"")</f>
        <v>4.1203131437989287E-4</v>
      </c>
      <c r="K49" s="13"/>
      <c r="L49" s="15" t="str">
        <f>IF(K49&gt;0,K49/$K$96,"")</f>
        <v/>
      </c>
      <c r="N49" s="12" t="str">
        <f>IF(M49&gt;0,M49/$M$96,"")</f>
        <v/>
      </c>
      <c r="O49" s="13"/>
      <c r="P49" s="15" t="str">
        <f>IF(O49&gt;0,O49/$O$96,"")</f>
        <v/>
      </c>
    </row>
    <row r="50" spans="1:16" x14ac:dyDescent="0.25">
      <c r="A50" s="2" t="s">
        <v>67</v>
      </c>
      <c r="B50" s="2">
        <v>7</v>
      </c>
      <c r="C50" s="16"/>
      <c r="D50" s="13">
        <v>4</v>
      </c>
      <c r="E50" s="15"/>
      <c r="G50" s="12"/>
      <c r="H50" s="17"/>
      <c r="I50" s="2">
        <v>1</v>
      </c>
      <c r="J50" s="12"/>
      <c r="K50" s="13"/>
      <c r="L50" s="15"/>
      <c r="N50" s="12"/>
      <c r="O50" s="13"/>
      <c r="P50" s="15"/>
    </row>
    <row r="51" spans="1:16" x14ac:dyDescent="0.25">
      <c r="A51" s="2" t="s">
        <v>68</v>
      </c>
      <c r="B51" s="2">
        <v>6</v>
      </c>
      <c r="C51" s="16">
        <f t="shared" ref="C51:C68" si="18">IF(B51&gt;0,B51/$B$96," ")</f>
        <v>4.0374133638382341E-4</v>
      </c>
      <c r="D51" s="13">
        <v>1</v>
      </c>
      <c r="E51" s="15">
        <f t="shared" ref="E51:E68" si="19">IF(D51&gt;0,D51/$D$96," ")</f>
        <v>2.8425241614553722E-4</v>
      </c>
      <c r="F51" s="2">
        <f t="shared" si="4"/>
        <v>7</v>
      </c>
      <c r="G51" s="12">
        <f t="shared" ref="G51:G83" si="20">IF(F51&gt;0,F51/$F$96," ")</f>
        <v>3.8086947059143587E-4</v>
      </c>
      <c r="H51" s="17"/>
      <c r="I51" s="2">
        <v>3</v>
      </c>
      <c r="J51" s="12"/>
      <c r="K51" s="13"/>
      <c r="L51" s="15" t="str">
        <f>IF(K51&gt;0,K51/$K$96,"")</f>
        <v/>
      </c>
      <c r="M51" s="2">
        <v>1</v>
      </c>
      <c r="N51" s="12"/>
      <c r="O51" s="13"/>
      <c r="P51" s="15" t="str">
        <f t="shared" ref="P51:P68" si="21">IF(O51&gt;0,O51/$O$96,"")</f>
        <v/>
      </c>
    </row>
    <row r="52" spans="1:16" x14ac:dyDescent="0.25">
      <c r="A52" s="2" t="s">
        <v>69</v>
      </c>
      <c r="B52" s="2">
        <v>1</v>
      </c>
      <c r="C52" s="16">
        <f t="shared" si="18"/>
        <v>6.7290222730637239E-5</v>
      </c>
      <c r="D52" s="13">
        <v>1</v>
      </c>
      <c r="E52" s="15">
        <f t="shared" si="19"/>
        <v>2.8425241614553722E-4</v>
      </c>
      <c r="F52" s="2">
        <f t="shared" si="4"/>
        <v>2</v>
      </c>
      <c r="G52" s="12">
        <f t="shared" si="20"/>
        <v>1.0881984874041024E-4</v>
      </c>
      <c r="H52" s="17"/>
      <c r="J52" s="12" t="str">
        <f>IF(I52&gt;0,I52/$I$96,"")</f>
        <v/>
      </c>
      <c r="K52" s="13"/>
      <c r="L52" s="15" t="str">
        <f>IF(K52&gt;0,K52/$K$96,"")</f>
        <v/>
      </c>
      <c r="N52" s="12" t="str">
        <f>IF(M52&gt;0,M52/$M$96,"")</f>
        <v/>
      </c>
      <c r="O52" s="13"/>
      <c r="P52" s="15" t="str">
        <f t="shared" si="21"/>
        <v/>
      </c>
    </row>
    <row r="53" spans="1:16" x14ac:dyDescent="0.25">
      <c r="A53" s="2" t="s">
        <v>70</v>
      </c>
      <c r="B53" s="2">
        <v>20</v>
      </c>
      <c r="C53" s="16">
        <f t="shared" si="18"/>
        <v>1.3458044546127447E-3</v>
      </c>
      <c r="D53" s="13">
        <v>2</v>
      </c>
      <c r="E53" s="15">
        <f t="shared" si="19"/>
        <v>5.6850483229107444E-4</v>
      </c>
      <c r="F53" s="2">
        <f t="shared" si="4"/>
        <v>22</v>
      </c>
      <c r="G53" s="12">
        <f t="shared" si="20"/>
        <v>1.1970183361445128E-3</v>
      </c>
      <c r="H53" s="17"/>
      <c r="I53" s="2">
        <v>4</v>
      </c>
      <c r="J53" s="12">
        <f>IF(I53&gt;0,I53/$I$96,"")</f>
        <v>1.6481252575195715E-3</v>
      </c>
      <c r="K53" s="13"/>
      <c r="L53" s="15"/>
      <c r="N53" s="12"/>
      <c r="O53" s="13">
        <v>2</v>
      </c>
      <c r="P53" s="15">
        <f t="shared" si="21"/>
        <v>8.8105726872246704E-3</v>
      </c>
    </row>
    <row r="54" spans="1:16" x14ac:dyDescent="0.25">
      <c r="A54" s="2" t="s">
        <v>71</v>
      </c>
      <c r="B54" s="2">
        <v>2</v>
      </c>
      <c r="C54" s="16">
        <f t="shared" si="18"/>
        <v>1.3458044546127448E-4</v>
      </c>
      <c r="D54" s="13"/>
      <c r="E54" s="15" t="str">
        <f t="shared" si="19"/>
        <v xml:space="preserve"> </v>
      </c>
      <c r="F54" s="2">
        <f t="shared" si="4"/>
        <v>2</v>
      </c>
      <c r="G54" s="12">
        <f t="shared" si="20"/>
        <v>1.0881984874041024E-4</v>
      </c>
      <c r="H54" s="17"/>
      <c r="I54" s="2">
        <v>1</v>
      </c>
      <c r="J54" s="12">
        <f>IF(I54&gt;0,I54/$I$96,"")</f>
        <v>4.1203131437989287E-4</v>
      </c>
      <c r="K54" s="13"/>
      <c r="L54" s="15" t="str">
        <f>IF(K54&gt;0,K54/$K$96,"")</f>
        <v/>
      </c>
      <c r="N54" s="12" t="str">
        <f>IF(M54&gt;0,M54/$M$96,"")</f>
        <v/>
      </c>
      <c r="O54" s="13"/>
      <c r="P54" s="15" t="str">
        <f t="shared" si="21"/>
        <v/>
      </c>
    </row>
    <row r="55" spans="1:16" x14ac:dyDescent="0.25">
      <c r="A55" s="2" t="s">
        <v>72</v>
      </c>
      <c r="B55" s="2">
        <v>23</v>
      </c>
      <c r="C55" s="16">
        <f t="shared" si="18"/>
        <v>1.5476751228046565E-3</v>
      </c>
      <c r="D55" s="13">
        <v>8</v>
      </c>
      <c r="E55" s="15">
        <f t="shared" si="19"/>
        <v>2.2740193291642978E-3</v>
      </c>
      <c r="F55" s="2">
        <f t="shared" si="4"/>
        <v>31</v>
      </c>
      <c r="G55" s="12">
        <f t="shared" si="20"/>
        <v>1.6867076554763589E-3</v>
      </c>
      <c r="H55" s="17"/>
      <c r="I55" s="2">
        <v>10</v>
      </c>
      <c r="J55" s="12">
        <f>IF(I55&gt;0,I55/$I$96,"")</f>
        <v>4.1203131437989289E-3</v>
      </c>
      <c r="K55" s="13"/>
      <c r="L55" s="15"/>
      <c r="M55" s="2">
        <v>2</v>
      </c>
      <c r="N55" s="12">
        <f>IF(M55&gt;0,M55/$M$96,"")</f>
        <v>2.5031289111389237E-3</v>
      </c>
      <c r="O55" s="13"/>
      <c r="P55" s="15" t="str">
        <f t="shared" si="21"/>
        <v/>
      </c>
    </row>
    <row r="56" spans="1:16" x14ac:dyDescent="0.25">
      <c r="A56" s="2" t="s">
        <v>73</v>
      </c>
      <c r="B56" s="2">
        <v>3</v>
      </c>
      <c r="C56" s="16">
        <f t="shared" si="18"/>
        <v>2.018706681919117E-4</v>
      </c>
      <c r="D56" s="13"/>
      <c r="E56" s="15" t="str">
        <f t="shared" si="19"/>
        <v xml:space="preserve"> </v>
      </c>
      <c r="F56" s="2">
        <f t="shared" si="4"/>
        <v>3</v>
      </c>
      <c r="G56" s="12">
        <f t="shared" si="20"/>
        <v>1.6322977311061538E-4</v>
      </c>
      <c r="H56" s="17"/>
      <c r="I56" s="2">
        <v>1</v>
      </c>
      <c r="J56" s="12"/>
      <c r="K56" s="13"/>
      <c r="L56" s="15" t="str">
        <f>IF(K56&gt;0,K56/$K$96,"")</f>
        <v/>
      </c>
      <c r="N56" s="12" t="str">
        <f>IF(M56&gt;0,M56/$M$96,"")</f>
        <v/>
      </c>
      <c r="O56" s="13"/>
      <c r="P56" s="15" t="str">
        <f t="shared" si="21"/>
        <v/>
      </c>
    </row>
    <row r="57" spans="1:16" x14ac:dyDescent="0.25">
      <c r="A57" s="2" t="s">
        <v>74</v>
      </c>
      <c r="B57" s="2">
        <v>2</v>
      </c>
      <c r="C57" s="16">
        <f t="shared" si="18"/>
        <v>1.3458044546127448E-4</v>
      </c>
      <c r="D57" s="13"/>
      <c r="E57" s="15" t="str">
        <f t="shared" si="19"/>
        <v xml:space="preserve"> </v>
      </c>
      <c r="G57" s="12" t="str">
        <f t="shared" si="20"/>
        <v xml:space="preserve"> </v>
      </c>
      <c r="H57" s="17"/>
      <c r="J57" s="12" t="str">
        <f t="shared" ref="J57:J68" si="22">IF(I57&gt;0,I57/$I$96,"")</f>
        <v/>
      </c>
      <c r="K57" s="13"/>
      <c r="L57" s="15"/>
      <c r="N57" s="12"/>
      <c r="O57" s="13"/>
      <c r="P57" s="15" t="str">
        <f t="shared" si="21"/>
        <v/>
      </c>
    </row>
    <row r="58" spans="1:16" x14ac:dyDescent="0.25">
      <c r="A58" s="2" t="s">
        <v>75</v>
      </c>
      <c r="B58" s="2">
        <v>10</v>
      </c>
      <c r="C58" s="16">
        <f t="shared" si="18"/>
        <v>6.7290222730637236E-4</v>
      </c>
      <c r="D58" s="13">
        <v>3</v>
      </c>
      <c r="E58" s="15">
        <f t="shared" si="19"/>
        <v>8.5275724843661166E-4</v>
      </c>
      <c r="F58" s="2">
        <f t="shared" si="4"/>
        <v>13</v>
      </c>
      <c r="G58" s="12">
        <f t="shared" si="20"/>
        <v>7.0732901681266663E-4</v>
      </c>
      <c r="H58" s="17"/>
      <c r="I58" s="2">
        <v>4</v>
      </c>
      <c r="J58" s="12">
        <f t="shared" si="22"/>
        <v>1.6481252575195715E-3</v>
      </c>
      <c r="K58" s="13">
        <v>3</v>
      </c>
      <c r="L58" s="15">
        <f t="shared" ref="L58:L67" si="23">IF(K58&gt;0,K58/$K$96,"")</f>
        <v>1.7899761336515514E-3</v>
      </c>
      <c r="M58" s="2">
        <v>1</v>
      </c>
      <c r="N58" s="12">
        <f>IF(M58&gt;0,M58/$M$96,"")</f>
        <v>1.2515644555694619E-3</v>
      </c>
      <c r="O58" s="13">
        <v>1</v>
      </c>
      <c r="P58" s="15">
        <f t="shared" si="21"/>
        <v>4.4052863436123352E-3</v>
      </c>
    </row>
    <row r="59" spans="1:16" x14ac:dyDescent="0.25">
      <c r="A59" s="2" t="s">
        <v>76</v>
      </c>
      <c r="B59" s="2">
        <v>2</v>
      </c>
      <c r="C59" s="16">
        <f t="shared" si="18"/>
        <v>1.3458044546127448E-4</v>
      </c>
      <c r="D59" s="13">
        <v>2</v>
      </c>
      <c r="E59" s="15">
        <f t="shared" si="19"/>
        <v>5.6850483229107444E-4</v>
      </c>
      <c r="F59" s="2">
        <f t="shared" si="4"/>
        <v>4</v>
      </c>
      <c r="G59" s="12">
        <f t="shared" si="20"/>
        <v>2.1763969748082049E-4</v>
      </c>
      <c r="H59" s="17"/>
      <c r="I59" s="2">
        <v>1</v>
      </c>
      <c r="J59" s="12">
        <f t="shared" si="22"/>
        <v>4.1203131437989287E-4</v>
      </c>
      <c r="K59" s="13">
        <v>1</v>
      </c>
      <c r="L59" s="15">
        <f t="shared" si="23"/>
        <v>5.966587112171838E-4</v>
      </c>
      <c r="N59" s="12"/>
      <c r="O59" s="13"/>
      <c r="P59" s="15" t="str">
        <f t="shared" si="21"/>
        <v/>
      </c>
    </row>
    <row r="60" spans="1:16" x14ac:dyDescent="0.25">
      <c r="A60" s="2" t="s">
        <v>77</v>
      </c>
      <c r="B60" s="2">
        <v>6881</v>
      </c>
      <c r="C60" s="16">
        <f t="shared" si="18"/>
        <v>0.46302402260951486</v>
      </c>
      <c r="D60" s="13">
        <v>1594</v>
      </c>
      <c r="E60" s="15">
        <f t="shared" si="19"/>
        <v>0.45309835133598636</v>
      </c>
      <c r="F60" s="2">
        <f t="shared" si="4"/>
        <v>8475</v>
      </c>
      <c r="G60" s="12">
        <f t="shared" si="20"/>
        <v>0.46112410903748846</v>
      </c>
      <c r="H60" s="17"/>
      <c r="I60" s="2">
        <v>1000</v>
      </c>
      <c r="J60" s="12">
        <f t="shared" si="22"/>
        <v>0.41203131437989288</v>
      </c>
      <c r="K60" s="13">
        <v>770</v>
      </c>
      <c r="L60" s="15">
        <f t="shared" si="23"/>
        <v>0.45942720763723149</v>
      </c>
      <c r="M60" s="2">
        <v>359</v>
      </c>
      <c r="N60" s="12">
        <f>IF(M60&gt;0,M60/$M$96,"")</f>
        <v>0.44931163954943681</v>
      </c>
      <c r="O60" s="13">
        <v>81</v>
      </c>
      <c r="P60" s="15">
        <f t="shared" si="21"/>
        <v>0.35682819383259912</v>
      </c>
    </row>
    <row r="61" spans="1:16" x14ac:dyDescent="0.25">
      <c r="A61" s="2" t="s">
        <v>78</v>
      </c>
      <c r="B61" s="2">
        <v>1</v>
      </c>
      <c r="C61" s="16">
        <f t="shared" si="18"/>
        <v>6.7290222730637239E-5</v>
      </c>
      <c r="D61" s="13"/>
      <c r="E61" s="15" t="str">
        <f t="shared" si="19"/>
        <v xml:space="preserve"> </v>
      </c>
      <c r="F61" s="2">
        <f t="shared" si="4"/>
        <v>1</v>
      </c>
      <c r="G61" s="12">
        <f t="shared" si="20"/>
        <v>5.4409924370205122E-5</v>
      </c>
      <c r="H61" s="17"/>
      <c r="I61" s="2">
        <v>1</v>
      </c>
      <c r="J61" s="12">
        <f t="shared" si="22"/>
        <v>4.1203131437989287E-4</v>
      </c>
      <c r="K61" s="13"/>
      <c r="L61" s="15" t="str">
        <f t="shared" si="23"/>
        <v/>
      </c>
      <c r="N61" s="12"/>
      <c r="O61" s="13"/>
      <c r="P61" s="15" t="str">
        <f t="shared" si="21"/>
        <v/>
      </c>
    </row>
    <row r="62" spans="1:16" x14ac:dyDescent="0.25">
      <c r="A62" s="2" t="s">
        <v>79</v>
      </c>
      <c r="B62" s="2">
        <v>6</v>
      </c>
      <c r="C62" s="16">
        <f t="shared" si="18"/>
        <v>4.0374133638382341E-4</v>
      </c>
      <c r="D62" s="13"/>
      <c r="E62" s="15" t="str">
        <f t="shared" si="19"/>
        <v xml:space="preserve"> </v>
      </c>
      <c r="F62" s="2">
        <f t="shared" si="4"/>
        <v>6</v>
      </c>
      <c r="G62" s="12">
        <f t="shared" si="20"/>
        <v>3.2645954622123076E-4</v>
      </c>
      <c r="H62" s="17"/>
      <c r="I62" s="2">
        <v>1</v>
      </c>
      <c r="J62" s="12">
        <f t="shared" si="22"/>
        <v>4.1203131437989287E-4</v>
      </c>
      <c r="K62" s="13"/>
      <c r="L62" s="15" t="str">
        <f t="shared" si="23"/>
        <v/>
      </c>
      <c r="N62" s="12"/>
      <c r="O62" s="13"/>
      <c r="P62" s="15" t="str">
        <f t="shared" si="21"/>
        <v/>
      </c>
    </row>
    <row r="63" spans="1:16" x14ac:dyDescent="0.25">
      <c r="A63" s="2" t="s">
        <v>80</v>
      </c>
      <c r="B63" s="2">
        <v>5</v>
      </c>
      <c r="C63" s="16">
        <f t="shared" si="18"/>
        <v>3.3645111365318618E-4</v>
      </c>
      <c r="D63" s="13"/>
      <c r="E63" s="15" t="str">
        <f t="shared" si="19"/>
        <v xml:space="preserve"> </v>
      </c>
      <c r="F63" s="2">
        <f t="shared" si="4"/>
        <v>5</v>
      </c>
      <c r="G63" s="12">
        <f t="shared" si="20"/>
        <v>2.7204962185102565E-4</v>
      </c>
      <c r="H63" s="17"/>
      <c r="J63" s="12" t="str">
        <f t="shared" si="22"/>
        <v/>
      </c>
      <c r="K63" s="13"/>
      <c r="L63" s="15" t="str">
        <f t="shared" si="23"/>
        <v/>
      </c>
      <c r="N63" s="12" t="str">
        <f>IF(M63&gt;0,M63/$M$96,"")</f>
        <v/>
      </c>
      <c r="O63" s="13"/>
      <c r="P63" s="15" t="str">
        <f t="shared" si="21"/>
        <v/>
      </c>
    </row>
    <row r="64" spans="1:16" x14ac:dyDescent="0.25">
      <c r="A64" s="2" t="s">
        <v>81</v>
      </c>
      <c r="C64" s="16" t="str">
        <f t="shared" si="18"/>
        <v xml:space="preserve"> </v>
      </c>
      <c r="D64" s="13">
        <v>1</v>
      </c>
      <c r="E64" s="15">
        <f t="shared" si="19"/>
        <v>2.8425241614553722E-4</v>
      </c>
      <c r="F64" s="2">
        <f t="shared" si="4"/>
        <v>1</v>
      </c>
      <c r="G64" s="12">
        <f t="shared" si="20"/>
        <v>5.4409924370205122E-5</v>
      </c>
      <c r="H64" s="17"/>
      <c r="J64" s="12" t="str">
        <f t="shared" si="22"/>
        <v/>
      </c>
      <c r="K64" s="13"/>
      <c r="L64" s="15" t="str">
        <f t="shared" si="23"/>
        <v/>
      </c>
      <c r="N64" s="12" t="str">
        <f>IF(M64&gt;0,M64/$M$96,"")</f>
        <v/>
      </c>
      <c r="O64" s="13"/>
      <c r="P64" s="15" t="str">
        <f t="shared" si="21"/>
        <v/>
      </c>
    </row>
    <row r="65" spans="1:22" x14ac:dyDescent="0.25">
      <c r="A65" s="2" t="s">
        <v>82</v>
      </c>
      <c r="B65" s="2">
        <v>7</v>
      </c>
      <c r="C65" s="16">
        <f t="shared" si="18"/>
        <v>4.7103155911446069E-4</v>
      </c>
      <c r="D65" s="13"/>
      <c r="E65" s="15" t="str">
        <f t="shared" si="19"/>
        <v xml:space="preserve"> </v>
      </c>
      <c r="F65" s="2">
        <f t="shared" si="4"/>
        <v>7</v>
      </c>
      <c r="G65" s="12">
        <f t="shared" si="20"/>
        <v>3.8086947059143587E-4</v>
      </c>
      <c r="H65" s="17"/>
      <c r="I65" s="2">
        <v>2</v>
      </c>
      <c r="J65" s="12">
        <f t="shared" si="22"/>
        <v>8.2406262875978574E-4</v>
      </c>
      <c r="K65" s="13"/>
      <c r="L65" s="15" t="str">
        <f t="shared" si="23"/>
        <v/>
      </c>
      <c r="N65" s="12" t="str">
        <f>IF(M65&gt;0,M65/$M$96,"")</f>
        <v/>
      </c>
      <c r="O65" s="13"/>
      <c r="P65" s="15" t="str">
        <f t="shared" si="21"/>
        <v/>
      </c>
    </row>
    <row r="66" spans="1:22" x14ac:dyDescent="0.25">
      <c r="A66" s="2" t="s">
        <v>83</v>
      </c>
      <c r="B66" s="2">
        <v>21</v>
      </c>
      <c r="C66" s="16">
        <f t="shared" si="18"/>
        <v>1.4130946773433821E-3</v>
      </c>
      <c r="D66" s="13">
        <v>6</v>
      </c>
      <c r="E66" s="15">
        <f t="shared" si="19"/>
        <v>1.7055144968732233E-3</v>
      </c>
      <c r="F66" s="2">
        <f t="shared" si="4"/>
        <v>27</v>
      </c>
      <c r="G66" s="12">
        <f t="shared" si="20"/>
        <v>1.4690679579955385E-3</v>
      </c>
      <c r="H66" s="17"/>
      <c r="I66" s="2">
        <v>8</v>
      </c>
      <c r="J66" s="12">
        <f t="shared" si="22"/>
        <v>3.296250515039143E-3</v>
      </c>
      <c r="K66" s="13"/>
      <c r="L66" s="15" t="str">
        <f t="shared" si="23"/>
        <v/>
      </c>
      <c r="N66" s="12"/>
      <c r="O66" s="13">
        <v>1</v>
      </c>
      <c r="P66" s="15">
        <f t="shared" si="21"/>
        <v>4.4052863436123352E-3</v>
      </c>
    </row>
    <row r="67" spans="1:22" x14ac:dyDescent="0.25">
      <c r="A67" s="2" t="s">
        <v>84</v>
      </c>
      <c r="B67" s="2">
        <v>2</v>
      </c>
      <c r="C67" s="16">
        <f t="shared" si="18"/>
        <v>1.3458044546127448E-4</v>
      </c>
      <c r="D67" s="13">
        <v>1</v>
      </c>
      <c r="E67" s="15">
        <f t="shared" si="19"/>
        <v>2.8425241614553722E-4</v>
      </c>
      <c r="F67" s="2">
        <f t="shared" si="4"/>
        <v>3</v>
      </c>
      <c r="G67" s="12">
        <f t="shared" si="20"/>
        <v>1.6322977311061538E-4</v>
      </c>
      <c r="H67" s="17"/>
      <c r="I67" s="2">
        <v>1</v>
      </c>
      <c r="J67" s="12">
        <f t="shared" si="22"/>
        <v>4.1203131437989287E-4</v>
      </c>
      <c r="K67" s="13"/>
      <c r="L67" s="15" t="str">
        <f t="shared" si="23"/>
        <v/>
      </c>
      <c r="M67" s="2">
        <v>1</v>
      </c>
      <c r="N67" s="12"/>
      <c r="O67" s="13"/>
      <c r="P67" s="15" t="str">
        <f t="shared" si="21"/>
        <v/>
      </c>
    </row>
    <row r="68" spans="1:22" x14ac:dyDescent="0.25">
      <c r="A68" s="2" t="s">
        <v>85</v>
      </c>
      <c r="B68" s="2">
        <v>4</v>
      </c>
      <c r="C68" s="16">
        <f t="shared" si="18"/>
        <v>2.6916089092254896E-4</v>
      </c>
      <c r="D68" s="13">
        <v>1</v>
      </c>
      <c r="E68" s="15">
        <f t="shared" si="19"/>
        <v>2.8425241614553722E-4</v>
      </c>
      <c r="F68" s="2">
        <f t="shared" si="4"/>
        <v>5</v>
      </c>
      <c r="G68" s="12">
        <f t="shared" si="20"/>
        <v>2.7204962185102565E-4</v>
      </c>
      <c r="H68" s="17"/>
      <c r="J68" s="12" t="str">
        <f t="shared" si="22"/>
        <v/>
      </c>
      <c r="K68" s="13"/>
      <c r="L68" s="15"/>
      <c r="M68" s="2">
        <v>1</v>
      </c>
      <c r="N68" s="12"/>
      <c r="O68" s="13"/>
      <c r="P68" s="15" t="str">
        <f t="shared" si="21"/>
        <v/>
      </c>
    </row>
    <row r="69" spans="1:22" x14ac:dyDescent="0.25">
      <c r="A69" s="2" t="s">
        <v>86</v>
      </c>
      <c r="B69" s="2">
        <v>37</v>
      </c>
      <c r="C69" s="16"/>
      <c r="D69" s="13">
        <v>20</v>
      </c>
      <c r="E69" s="15"/>
      <c r="F69" s="2">
        <f>IF(B69+D69&gt;0,B69+D69," ")</f>
        <v>57</v>
      </c>
      <c r="G69" s="12">
        <f t="shared" si="20"/>
        <v>3.101365689101692E-3</v>
      </c>
      <c r="H69" s="17"/>
      <c r="I69" s="2">
        <v>10</v>
      </c>
      <c r="J69" s="12"/>
      <c r="K69" s="13">
        <v>2</v>
      </c>
      <c r="L69" s="15"/>
      <c r="M69" s="2">
        <v>3</v>
      </c>
      <c r="N69" s="12"/>
      <c r="O69" s="13">
        <v>3</v>
      </c>
      <c r="P69" s="15"/>
    </row>
    <row r="70" spans="1:22" x14ac:dyDescent="0.25">
      <c r="A70" s="2" t="s">
        <v>87</v>
      </c>
      <c r="B70" s="2">
        <v>307</v>
      </c>
      <c r="C70" s="16">
        <f t="shared" ref="C70:C77" si="24">IF(B70&gt;0,B70/$B$96," ")</f>
        <v>2.0658098378305633E-2</v>
      </c>
      <c r="D70" s="13">
        <v>44</v>
      </c>
      <c r="E70" s="15">
        <f t="shared" ref="E70:E83" si="25">IF(D70&gt;0,D70/$D$96," ")</f>
        <v>1.2507106310403639E-2</v>
      </c>
      <c r="F70" s="2">
        <f t="shared" si="4"/>
        <v>351</v>
      </c>
      <c r="G70" s="12">
        <f t="shared" si="20"/>
        <v>1.9097883453941998E-2</v>
      </c>
      <c r="H70" s="17"/>
      <c r="I70" s="2">
        <v>53</v>
      </c>
      <c r="J70" s="12">
        <f t="shared" ref="J70:J77" si="26">IF(I70&gt;0,I70/$I$96,"")</f>
        <v>2.1837659662134322E-2</v>
      </c>
      <c r="K70" s="13">
        <v>42</v>
      </c>
      <c r="L70" s="15">
        <f>IF(K70&gt;0,K70/$K$96,"")</f>
        <v>2.5059665871121718E-2</v>
      </c>
      <c r="M70" s="2">
        <v>12</v>
      </c>
      <c r="N70" s="12"/>
      <c r="O70" s="13">
        <v>1</v>
      </c>
      <c r="P70" s="15">
        <f>IF(O70&gt;0,O70/$O$96,"")</f>
        <v>4.4052863436123352E-3</v>
      </c>
    </row>
    <row r="71" spans="1:22" x14ac:dyDescent="0.25">
      <c r="A71" s="2" t="s">
        <v>88</v>
      </c>
      <c r="B71" s="2">
        <v>3</v>
      </c>
      <c r="C71" s="16">
        <f t="shared" si="24"/>
        <v>2.018706681919117E-4</v>
      </c>
      <c r="D71" s="13">
        <v>1</v>
      </c>
      <c r="E71" s="15">
        <f t="shared" si="25"/>
        <v>2.8425241614553722E-4</v>
      </c>
      <c r="F71" s="2">
        <f t="shared" si="4"/>
        <v>4</v>
      </c>
      <c r="G71" s="12">
        <f t="shared" si="20"/>
        <v>2.1763969748082049E-4</v>
      </c>
      <c r="H71" s="17"/>
      <c r="I71" s="2">
        <v>2</v>
      </c>
      <c r="J71" s="12">
        <f t="shared" si="26"/>
        <v>8.2406262875978574E-4</v>
      </c>
      <c r="K71" s="13">
        <v>1</v>
      </c>
      <c r="L71" s="15"/>
      <c r="N71" s="12" t="str">
        <f>IF(M71&gt;0,M71/$M$96,"")</f>
        <v/>
      </c>
      <c r="O71" s="13"/>
      <c r="P71" s="15" t="str">
        <f>IF(O71&gt;0,O71/$O$96,"")</f>
        <v/>
      </c>
    </row>
    <row r="72" spans="1:22" x14ac:dyDescent="0.25">
      <c r="A72" s="2" t="s">
        <v>89</v>
      </c>
      <c r="B72" s="2">
        <v>35</v>
      </c>
      <c r="C72" s="16">
        <f t="shared" si="24"/>
        <v>2.3551577955723034E-3</v>
      </c>
      <c r="D72" s="13">
        <v>1</v>
      </c>
      <c r="E72" s="15">
        <f t="shared" si="25"/>
        <v>2.8425241614553722E-4</v>
      </c>
      <c r="F72" s="2">
        <f t="shared" ref="F72:F83" si="27">IF(B72+D72&gt;0,B72+D72," ")</f>
        <v>36</v>
      </c>
      <c r="G72" s="12">
        <f t="shared" si="20"/>
        <v>1.9587572773273844E-3</v>
      </c>
      <c r="H72" s="17"/>
      <c r="I72" s="2">
        <v>7</v>
      </c>
      <c r="J72" s="12">
        <f t="shared" si="26"/>
        <v>2.88421920065925E-3</v>
      </c>
      <c r="K72" s="13">
        <v>4</v>
      </c>
      <c r="L72" s="15"/>
      <c r="N72" s="12" t="str">
        <f>IF(M72&gt;0,M72/$M$96,"")</f>
        <v/>
      </c>
      <c r="O72" s="13"/>
      <c r="P72" s="15"/>
    </row>
    <row r="73" spans="1:22" x14ac:dyDescent="0.25">
      <c r="A73" s="2" t="s">
        <v>90</v>
      </c>
      <c r="B73" s="2">
        <v>1</v>
      </c>
      <c r="C73" s="16">
        <f t="shared" si="24"/>
        <v>6.7290222730637239E-5</v>
      </c>
      <c r="D73" s="13">
        <v>1</v>
      </c>
      <c r="E73" s="15">
        <f t="shared" si="25"/>
        <v>2.8425241614553722E-4</v>
      </c>
      <c r="F73" s="2">
        <f t="shared" si="27"/>
        <v>2</v>
      </c>
      <c r="G73" s="12">
        <f t="shared" si="20"/>
        <v>1.0881984874041024E-4</v>
      </c>
      <c r="H73" s="17"/>
      <c r="J73" s="12" t="str">
        <f t="shared" si="26"/>
        <v/>
      </c>
      <c r="K73" s="13"/>
      <c r="L73" s="15" t="str">
        <f>IF(K73&gt;0,K73/$K$96,"")</f>
        <v/>
      </c>
      <c r="N73" s="12" t="str">
        <f>IF(M73&gt;0,M73/$M$96,"")</f>
        <v/>
      </c>
      <c r="O73" s="13"/>
      <c r="P73" s="15"/>
    </row>
    <row r="74" spans="1:22" x14ac:dyDescent="0.25">
      <c r="A74" s="2" t="s">
        <v>91</v>
      </c>
      <c r="B74" s="2">
        <v>17</v>
      </c>
      <c r="C74" s="16">
        <f t="shared" si="24"/>
        <v>1.1439337864208332E-3</v>
      </c>
      <c r="D74" s="13">
        <v>9</v>
      </c>
      <c r="E74" s="15">
        <f t="shared" si="25"/>
        <v>2.5582717453098351E-3</v>
      </c>
      <c r="F74" s="2">
        <f t="shared" si="27"/>
        <v>26</v>
      </c>
      <c r="G74" s="12">
        <f t="shared" si="20"/>
        <v>1.4146580336253333E-3</v>
      </c>
      <c r="H74" s="17"/>
      <c r="I74" s="2">
        <v>4</v>
      </c>
      <c r="J74" s="12">
        <f t="shared" si="26"/>
        <v>1.6481252575195715E-3</v>
      </c>
      <c r="K74" s="13">
        <v>2</v>
      </c>
      <c r="L74" s="15">
        <f>IF(K74&gt;0,K74/$K$96,"")</f>
        <v>1.1933174224343676E-3</v>
      </c>
      <c r="M74" s="2">
        <v>2</v>
      </c>
      <c r="N74" s="12">
        <f>IF(M74&gt;0,M74/$M$96,"")</f>
        <v>2.5031289111389237E-3</v>
      </c>
      <c r="O74" s="13">
        <v>2</v>
      </c>
      <c r="P74" s="15">
        <f t="shared" ref="P74:P83" si="28">IF(O74&gt;0,O74/$O$96,"")</f>
        <v>8.8105726872246704E-3</v>
      </c>
    </row>
    <row r="75" spans="1:22" x14ac:dyDescent="0.25">
      <c r="A75" s="2" t="s">
        <v>92</v>
      </c>
      <c r="B75" s="2">
        <v>12</v>
      </c>
      <c r="C75" s="16">
        <f t="shared" si="24"/>
        <v>8.0748267276764681E-4</v>
      </c>
      <c r="D75" s="13">
        <v>4</v>
      </c>
      <c r="E75" s="15">
        <f t="shared" si="25"/>
        <v>1.1370096645821489E-3</v>
      </c>
      <c r="F75" s="2">
        <f t="shared" si="27"/>
        <v>16</v>
      </c>
      <c r="G75" s="12">
        <f t="shared" si="20"/>
        <v>8.7055878992328196E-4</v>
      </c>
      <c r="H75" s="17"/>
      <c r="I75" s="2">
        <v>7</v>
      </c>
      <c r="J75" s="12">
        <f t="shared" si="26"/>
        <v>2.88421920065925E-3</v>
      </c>
      <c r="K75" s="13">
        <v>1</v>
      </c>
      <c r="L75" s="15">
        <f>IF(K75&gt;0,K75/$K$96,"")</f>
        <v>5.966587112171838E-4</v>
      </c>
      <c r="N75" s="12" t="str">
        <f>IF(M75&gt;0,M75/$M$96,"")</f>
        <v/>
      </c>
      <c r="O75" s="13"/>
      <c r="P75" s="15" t="str">
        <f t="shared" si="28"/>
        <v/>
      </c>
    </row>
    <row r="76" spans="1:22" x14ac:dyDescent="0.25">
      <c r="A76" s="2" t="s">
        <v>93</v>
      </c>
      <c r="B76" s="2">
        <v>11</v>
      </c>
      <c r="C76" s="16">
        <f t="shared" si="24"/>
        <v>7.4019245003700959E-4</v>
      </c>
      <c r="D76" s="13">
        <v>3</v>
      </c>
      <c r="E76" s="15">
        <f t="shared" si="25"/>
        <v>8.5275724843661166E-4</v>
      </c>
      <c r="F76" s="2">
        <f t="shared" si="27"/>
        <v>14</v>
      </c>
      <c r="G76" s="12">
        <f t="shared" si="20"/>
        <v>7.6173894118287174E-4</v>
      </c>
      <c r="H76" s="17"/>
      <c r="I76" s="2">
        <v>1</v>
      </c>
      <c r="J76" s="12">
        <f t="shared" si="26"/>
        <v>4.1203131437989287E-4</v>
      </c>
      <c r="K76" s="13">
        <v>1</v>
      </c>
      <c r="L76" s="15">
        <f>IF(K76&gt;0,K76/$K$96,"")</f>
        <v>5.966587112171838E-4</v>
      </c>
      <c r="M76" s="2">
        <v>1</v>
      </c>
      <c r="N76" s="12"/>
      <c r="O76" s="13"/>
      <c r="P76" s="15" t="str">
        <f t="shared" si="28"/>
        <v/>
      </c>
    </row>
    <row r="77" spans="1:22" x14ac:dyDescent="0.25">
      <c r="A77" s="2" t="s">
        <v>94</v>
      </c>
      <c r="B77" s="2">
        <v>38</v>
      </c>
      <c r="C77" s="16">
        <f t="shared" si="24"/>
        <v>2.5570284637642152E-3</v>
      </c>
      <c r="D77" s="13">
        <v>31</v>
      </c>
      <c r="E77" s="15">
        <f t="shared" si="25"/>
        <v>8.8118249005116542E-3</v>
      </c>
      <c r="F77" s="2">
        <f t="shared" si="27"/>
        <v>69</v>
      </c>
      <c r="G77" s="12">
        <f t="shared" si="20"/>
        <v>3.7542847815441537E-3</v>
      </c>
      <c r="H77" s="17"/>
      <c r="I77" s="2">
        <v>12</v>
      </c>
      <c r="J77" s="12">
        <f t="shared" si="26"/>
        <v>4.944375772558714E-3</v>
      </c>
      <c r="K77" s="13">
        <v>3</v>
      </c>
      <c r="L77" s="15">
        <f>IF(K77&gt;0,K77/$K$96,"")</f>
        <v>1.7899761336515514E-3</v>
      </c>
      <c r="M77" s="2">
        <v>5</v>
      </c>
      <c r="N77" s="12">
        <f>IF(M77&gt;0,M77/$M$96,"")</f>
        <v>6.2578222778473091E-3</v>
      </c>
      <c r="O77" s="13">
        <v>3</v>
      </c>
      <c r="P77" s="15">
        <f t="shared" si="28"/>
        <v>1.3215859030837005E-2</v>
      </c>
    </row>
    <row r="78" spans="1:22" x14ac:dyDescent="0.25">
      <c r="A78" s="2" t="s">
        <v>95</v>
      </c>
      <c r="B78" s="2">
        <v>1019</v>
      </c>
      <c r="C78" s="16"/>
      <c r="D78" s="13">
        <v>277</v>
      </c>
      <c r="E78" s="15">
        <f t="shared" si="25"/>
        <v>7.8737919272313814E-2</v>
      </c>
      <c r="F78" s="2">
        <f>IF(B78+D78&gt;0,B78+D78," ")</f>
        <v>1296</v>
      </c>
      <c r="G78" s="12">
        <f t="shared" si="20"/>
        <v>7.051526198378584E-2</v>
      </c>
      <c r="H78" s="17"/>
      <c r="I78" s="2">
        <v>234</v>
      </c>
      <c r="J78" s="12"/>
      <c r="K78" s="13">
        <v>111</v>
      </c>
      <c r="L78" s="15"/>
      <c r="M78" s="2">
        <v>70</v>
      </c>
      <c r="N78" s="12"/>
      <c r="O78" s="13">
        <v>32</v>
      </c>
      <c r="P78" s="15">
        <f t="shared" si="28"/>
        <v>0.14096916299559473</v>
      </c>
    </row>
    <row r="79" spans="1:22" x14ac:dyDescent="0.25">
      <c r="A79" s="2" t="s">
        <v>96</v>
      </c>
      <c r="B79" s="2">
        <v>1</v>
      </c>
      <c r="C79" s="16">
        <f>IF(B79&gt;0,B79/$B$96," ")</f>
        <v>6.7290222730637239E-5</v>
      </c>
      <c r="D79" s="13">
        <v>1</v>
      </c>
      <c r="E79" s="15">
        <f t="shared" si="25"/>
        <v>2.8425241614553722E-4</v>
      </c>
      <c r="F79" s="2">
        <f t="shared" si="27"/>
        <v>2</v>
      </c>
      <c r="G79" s="12">
        <f t="shared" si="20"/>
        <v>1.0881984874041024E-4</v>
      </c>
      <c r="H79" s="17"/>
      <c r="I79" s="2">
        <v>1</v>
      </c>
      <c r="J79" s="12">
        <f>IF(I79&gt;0,I79/$I$96,"")</f>
        <v>4.1203131437989287E-4</v>
      </c>
      <c r="K79" s="13"/>
      <c r="L79" s="15" t="str">
        <f>IF(K79&gt;0,K79/$K$96,"")</f>
        <v/>
      </c>
      <c r="N79" s="12" t="str">
        <f>IF(M79&gt;0,M79/$M$96,"")</f>
        <v/>
      </c>
      <c r="O79" s="13"/>
      <c r="P79" s="15" t="str">
        <f t="shared" si="28"/>
        <v/>
      </c>
    </row>
    <row r="80" spans="1:22" x14ac:dyDescent="0.25">
      <c r="B80" s="13">
        <f>SUM(B5:B79)</f>
        <v>14503</v>
      </c>
      <c r="C80" s="16">
        <f>IF(B80&gt;0,B80/$B$96," ")</f>
        <v>0.97591010026243186</v>
      </c>
      <c r="D80" s="13">
        <f>SUM(D5:D79)</f>
        <v>3204</v>
      </c>
      <c r="E80" s="15">
        <f t="shared" si="25"/>
        <v>0.91074474133030126</v>
      </c>
      <c r="F80" s="2">
        <f>SUM(F5:F79)</f>
        <v>17686</v>
      </c>
      <c r="G80" s="12">
        <f t="shared" si="20"/>
        <v>0.96229392241144784</v>
      </c>
      <c r="H80" s="17"/>
      <c r="I80" s="2">
        <f>SUM(I5:I79)</f>
        <v>2369</v>
      </c>
      <c r="J80" s="15">
        <f>IF(I80&gt;0,I80/$I$96,"")</f>
        <v>0.97610218376596625</v>
      </c>
      <c r="K80" s="2">
        <f>SUM(K5:K79)</f>
        <v>1563</v>
      </c>
      <c r="L80" s="15">
        <f>IF(K80&gt;0,K80/$K$96,"")</f>
        <v>0.93257756563245819</v>
      </c>
      <c r="M80" s="2">
        <f>SUM(M5:M79)</f>
        <v>744</v>
      </c>
      <c r="N80" s="12">
        <f>IF(M80&gt;0,M80/$M$96,"")</f>
        <v>0.93116395494367965</v>
      </c>
      <c r="O80" s="13">
        <f>SUM(O5:O79)</f>
        <v>196</v>
      </c>
      <c r="P80" s="15">
        <f t="shared" si="28"/>
        <v>0.86343612334801767</v>
      </c>
      <c r="T80" s="2">
        <f>SUM(T2:T79)</f>
        <v>0</v>
      </c>
      <c r="U80" s="19"/>
      <c r="V80" s="19"/>
    </row>
    <row r="81" spans="1:22" x14ac:dyDescent="0.25">
      <c r="A81" s="2" t="s">
        <v>9</v>
      </c>
      <c r="B81" s="13">
        <v>77</v>
      </c>
      <c r="C81" s="16">
        <f>IF(B81&gt;0,B81/$B$96," ")</f>
        <v>5.1813471502590676E-3</v>
      </c>
      <c r="D81" s="13">
        <v>14</v>
      </c>
      <c r="E81" s="15">
        <f t="shared" si="25"/>
        <v>3.9795338260375217E-3</v>
      </c>
      <c r="F81" s="2">
        <f>IF(B81+D81&gt;0,B81+D81," ")</f>
        <v>91</v>
      </c>
      <c r="G81" s="12">
        <f t="shared" si="20"/>
        <v>4.9513031176886668E-3</v>
      </c>
      <c r="H81" s="17"/>
      <c r="J81" s="12" t="str">
        <f>IF(I81&gt;0,I81/$I$96,"")</f>
        <v/>
      </c>
      <c r="K81" s="13"/>
      <c r="L81" s="15" t="str">
        <f>IF(K81&gt;0,K81/$K$96,"")</f>
        <v/>
      </c>
      <c r="N81" s="12" t="str">
        <f>IF(M81&gt;0,M81/$M$96,"")</f>
        <v/>
      </c>
      <c r="O81" s="13"/>
      <c r="P81" s="15" t="str">
        <f t="shared" si="28"/>
        <v/>
      </c>
      <c r="Q81" s="19"/>
    </row>
    <row r="82" spans="1:22" x14ac:dyDescent="0.25">
      <c r="A82" s="2" t="s">
        <v>10</v>
      </c>
      <c r="B82" s="13">
        <v>23</v>
      </c>
      <c r="C82" s="16">
        <f>IF(B82&gt;0,B82/$B$96," ")</f>
        <v>1.5476751228046565E-3</v>
      </c>
      <c r="D82" s="13">
        <v>1</v>
      </c>
      <c r="E82" s="15">
        <f t="shared" si="25"/>
        <v>2.8425241614553722E-4</v>
      </c>
      <c r="F82" s="2">
        <f t="shared" si="27"/>
        <v>24</v>
      </c>
      <c r="G82" s="12">
        <f t="shared" si="20"/>
        <v>1.305838184884923E-3</v>
      </c>
      <c r="H82" s="17"/>
      <c r="I82" s="2">
        <v>1</v>
      </c>
      <c r="J82" s="12">
        <f>IF(I82&gt;0,I82/$I$96,"")</f>
        <v>4.1203131437989287E-4</v>
      </c>
      <c r="K82" s="13">
        <f>1644-K80</f>
        <v>81</v>
      </c>
      <c r="L82" s="15">
        <f>IF(K82&gt;0,K82/$K$96,"")</f>
        <v>4.8329355608591883E-2</v>
      </c>
      <c r="N82" s="12" t="str">
        <f>IF(M82&gt;0,M82/$M$96,"")</f>
        <v/>
      </c>
      <c r="O82" s="13"/>
      <c r="P82" s="15" t="str">
        <f t="shared" si="28"/>
        <v/>
      </c>
    </row>
    <row r="83" spans="1:22" x14ac:dyDescent="0.25">
      <c r="A83" s="19" t="s">
        <v>11</v>
      </c>
      <c r="B83" s="20">
        <f>SUM(B80:B82)</f>
        <v>14603</v>
      </c>
      <c r="C83" s="21">
        <f>IF(B83&gt;0,B83/$B$96," ")</f>
        <v>0.98263912253549557</v>
      </c>
      <c r="D83" s="20">
        <f>SUM(D80:D82)</f>
        <v>3219</v>
      </c>
      <c r="E83" s="22">
        <f t="shared" si="25"/>
        <v>0.91500852757248441</v>
      </c>
      <c r="F83" s="19">
        <f t="shared" si="27"/>
        <v>17822</v>
      </c>
      <c r="G83" s="23">
        <f t="shared" si="20"/>
        <v>0.96969367212579571</v>
      </c>
      <c r="H83" s="24"/>
      <c r="I83" s="19">
        <f>SUM(I80:I82)</f>
        <v>2370</v>
      </c>
      <c r="J83" s="23">
        <f>IF(I83&gt;0,I83/$I$96,"")</f>
        <v>0.97651421508034608</v>
      </c>
      <c r="K83" s="20">
        <f>SUM(K80:K82)</f>
        <v>1644</v>
      </c>
      <c r="L83" s="25">
        <f>IF(K83&gt;0,K83/$K$96,"")</f>
        <v>0.98090692124105017</v>
      </c>
      <c r="M83" s="19">
        <f>SUM(M80:M82)</f>
        <v>744</v>
      </c>
      <c r="N83" s="26">
        <f>IF(M83&gt;0,M83/$M$96,"")</f>
        <v>0.93116395494367965</v>
      </c>
      <c r="O83" s="20">
        <f>SUM(O80:O82)</f>
        <v>196</v>
      </c>
      <c r="P83" s="25">
        <f t="shared" si="28"/>
        <v>0.86343612334801767</v>
      </c>
    </row>
    <row r="84" spans="1:22" x14ac:dyDescent="0.25">
      <c r="J84" s="27"/>
    </row>
    <row r="85" spans="1:22" s="19" customFormat="1" ht="13.8" thickBot="1" x14ac:dyDescent="0.3">
      <c r="A85" s="4" t="s">
        <v>12</v>
      </c>
      <c r="B85" s="4"/>
      <c r="C85" s="4"/>
      <c r="D85" s="4"/>
      <c r="E85" s="4"/>
      <c r="F85" s="4"/>
      <c r="G85" s="4"/>
      <c r="H85" s="4"/>
      <c r="I85" s="4"/>
      <c r="J85" s="28"/>
      <c r="K85" s="4"/>
      <c r="L85" s="4"/>
      <c r="M85" s="4"/>
      <c r="N85" s="4"/>
      <c r="O85" s="4"/>
      <c r="P85" s="4"/>
      <c r="Q85" s="2"/>
      <c r="R85" s="2"/>
      <c r="S85" s="2"/>
      <c r="T85" s="2"/>
      <c r="U85" s="2"/>
      <c r="V85" s="2"/>
    </row>
    <row r="86" spans="1:22" ht="13.8" thickTop="1" x14ac:dyDescent="0.25">
      <c r="A86" s="2" t="s">
        <v>13</v>
      </c>
      <c r="B86" s="13">
        <f>B60</f>
        <v>6881</v>
      </c>
      <c r="C86" s="16">
        <f t="shared" ref="C86:C95" si="29">B86/$B$96</f>
        <v>0.46302402260951486</v>
      </c>
      <c r="D86" s="13">
        <f>D60</f>
        <v>1594</v>
      </c>
      <c r="E86" s="15">
        <f t="shared" ref="E86:E95" si="30">D86/$D$96</f>
        <v>0.45309835133598636</v>
      </c>
      <c r="F86" s="2">
        <f>F60</f>
        <v>8475</v>
      </c>
      <c r="G86" s="12">
        <f t="shared" ref="G86:G95" si="31">F86/$F$96</f>
        <v>0.46112410903748846</v>
      </c>
      <c r="H86" s="17"/>
      <c r="I86" s="2">
        <f>I60</f>
        <v>1000</v>
      </c>
      <c r="J86" s="12">
        <f t="shared" ref="J86:J95" si="32">I86/$I$96</f>
        <v>0.41203131437989288</v>
      </c>
      <c r="K86" s="13">
        <f>K60</f>
        <v>770</v>
      </c>
      <c r="L86" s="15">
        <f t="shared" ref="L86:L95" si="33">K86/$K$96</f>
        <v>0.45942720763723149</v>
      </c>
      <c r="M86" s="2">
        <f>M60</f>
        <v>359</v>
      </c>
      <c r="N86" s="12">
        <f t="shared" ref="N86:N95" si="34">M86/$M$96</f>
        <v>0.44931163954943681</v>
      </c>
      <c r="O86" s="13">
        <f>O60</f>
        <v>81</v>
      </c>
      <c r="P86" s="15">
        <f t="shared" ref="P86:P95" si="35">O86/$O$96</f>
        <v>0.35682819383259912</v>
      </c>
      <c r="T86" s="19"/>
    </row>
    <row r="87" spans="1:22" x14ac:dyDescent="0.25">
      <c r="A87" s="2" t="s">
        <v>14</v>
      </c>
      <c r="B87" s="13">
        <f>B48</f>
        <v>4981</v>
      </c>
      <c r="C87" s="16">
        <f>B87/$B$96</f>
        <v>0.33517259942130406</v>
      </c>
      <c r="D87" s="13">
        <f>D48</f>
        <v>849</v>
      </c>
      <c r="E87" s="15">
        <f t="shared" si="30"/>
        <v>0.24133030130756111</v>
      </c>
      <c r="F87" s="2">
        <f>F48</f>
        <v>5830</v>
      </c>
      <c r="G87" s="12">
        <f t="shared" si="31"/>
        <v>0.31720985907829591</v>
      </c>
      <c r="H87" s="17"/>
      <c r="I87" s="2">
        <f>I48</f>
        <v>739</v>
      </c>
      <c r="J87" s="12">
        <f t="shared" si="32"/>
        <v>0.30449114132674082</v>
      </c>
      <c r="K87" s="13">
        <f>K48</f>
        <v>507</v>
      </c>
      <c r="L87" s="15">
        <f t="shared" si="33"/>
        <v>0.30250596658711215</v>
      </c>
      <c r="M87" s="2">
        <f>M48</f>
        <v>226</v>
      </c>
      <c r="N87" s="12">
        <f t="shared" si="34"/>
        <v>0.2828535669586984</v>
      </c>
      <c r="O87" s="13">
        <f>O48</f>
        <v>41</v>
      </c>
      <c r="P87" s="15">
        <f t="shared" si="35"/>
        <v>0.18061674008810572</v>
      </c>
    </row>
    <row r="88" spans="1:22" x14ac:dyDescent="0.25">
      <c r="A88" s="2" t="s">
        <v>15</v>
      </c>
      <c r="B88" s="13">
        <f>B78</f>
        <v>1019</v>
      </c>
      <c r="C88" s="16">
        <f t="shared" si="29"/>
        <v>6.8568736962519347E-2</v>
      </c>
      <c r="D88" s="13">
        <f>D78</f>
        <v>277</v>
      </c>
      <c r="E88" s="15">
        <f t="shared" si="30"/>
        <v>7.8737919272313814E-2</v>
      </c>
      <c r="F88" s="2">
        <f>F78</f>
        <v>1296</v>
      </c>
      <c r="G88" s="12">
        <f t="shared" si="31"/>
        <v>7.051526198378584E-2</v>
      </c>
      <c r="H88" s="17"/>
      <c r="I88" s="2">
        <f>I78</f>
        <v>234</v>
      </c>
      <c r="J88" s="12">
        <f t="shared" si="32"/>
        <v>9.6415327564894932E-2</v>
      </c>
      <c r="K88" s="13">
        <f>K78</f>
        <v>111</v>
      </c>
      <c r="L88" s="15">
        <f t="shared" si="33"/>
        <v>6.62291169451074E-2</v>
      </c>
      <c r="M88" s="2">
        <f>M78</f>
        <v>70</v>
      </c>
      <c r="N88" s="12">
        <f t="shared" si="34"/>
        <v>8.7609511889862324E-2</v>
      </c>
      <c r="O88" s="13">
        <f>O78</f>
        <v>32</v>
      </c>
      <c r="P88" s="15">
        <f t="shared" si="35"/>
        <v>0.14096916299559473</v>
      </c>
      <c r="R88" s="19"/>
    </row>
    <row r="89" spans="1:22" x14ac:dyDescent="0.25">
      <c r="A89" s="2" t="s">
        <v>16</v>
      </c>
      <c r="B89" s="13">
        <f>B27+B44+B70</f>
        <v>853</v>
      </c>
      <c r="C89" s="16">
        <f t="shared" si="29"/>
        <v>5.7398559989233565E-2</v>
      </c>
      <c r="D89" s="13">
        <f>D27+D44+D70</f>
        <v>249</v>
      </c>
      <c r="E89" s="15">
        <f t="shared" si="30"/>
        <v>7.0778851620238767E-2</v>
      </c>
      <c r="F89" s="13">
        <f>F27+F44+F70</f>
        <v>1102</v>
      </c>
      <c r="G89" s="12">
        <f t="shared" si="31"/>
        <v>5.9959736655966045E-2</v>
      </c>
      <c r="H89" s="17"/>
      <c r="I89" s="2">
        <f>I27+I44+I70</f>
        <v>183</v>
      </c>
      <c r="J89" s="12">
        <f t="shared" si="32"/>
        <v>7.5401730531520397E-2</v>
      </c>
      <c r="K89" s="13">
        <f>K27+K44+K70</f>
        <v>105</v>
      </c>
      <c r="L89" s="15">
        <f t="shared" si="33"/>
        <v>6.2649164677804292E-2</v>
      </c>
      <c r="M89" s="2">
        <f>M27+M44+M70</f>
        <v>42</v>
      </c>
      <c r="N89" s="12">
        <f t="shared" si="34"/>
        <v>5.2565707133917394E-2</v>
      </c>
      <c r="O89" s="13">
        <f>O27+O44+O70</f>
        <v>19</v>
      </c>
      <c r="P89" s="15">
        <f t="shared" si="35"/>
        <v>8.3700440528634359E-2</v>
      </c>
    </row>
    <row r="90" spans="1:22" x14ac:dyDescent="0.25">
      <c r="A90" s="2" t="s">
        <v>10</v>
      </c>
      <c r="B90" s="13">
        <f>B82</f>
        <v>23</v>
      </c>
      <c r="C90" s="16">
        <f t="shared" si="29"/>
        <v>1.5476751228046565E-3</v>
      </c>
      <c r="D90" s="13">
        <f>D82</f>
        <v>1</v>
      </c>
      <c r="E90" s="15">
        <f t="shared" si="30"/>
        <v>2.8425241614553722E-4</v>
      </c>
      <c r="F90" s="2">
        <f>F82</f>
        <v>24</v>
      </c>
      <c r="G90" s="12">
        <f t="shared" si="31"/>
        <v>1.305838184884923E-3</v>
      </c>
      <c r="H90" s="17"/>
      <c r="I90" s="2">
        <f>I82</f>
        <v>1</v>
      </c>
      <c r="J90" s="12">
        <f t="shared" si="32"/>
        <v>4.1203131437989287E-4</v>
      </c>
      <c r="K90" s="13">
        <f>K82</f>
        <v>81</v>
      </c>
      <c r="L90" s="15">
        <f t="shared" si="33"/>
        <v>4.8329355608591883E-2</v>
      </c>
      <c r="M90" s="2">
        <f>M82</f>
        <v>0</v>
      </c>
      <c r="N90" s="12">
        <f t="shared" si="34"/>
        <v>0</v>
      </c>
      <c r="O90" s="13">
        <f>O82</f>
        <v>0</v>
      </c>
      <c r="P90" s="15">
        <f t="shared" si="35"/>
        <v>0</v>
      </c>
      <c r="U90" s="19"/>
      <c r="V90" s="19"/>
    </row>
    <row r="91" spans="1:22" x14ac:dyDescent="0.25">
      <c r="A91" s="29" t="s">
        <v>17</v>
      </c>
      <c r="B91" s="13">
        <f>SUM(B86:B90)</f>
        <v>13757</v>
      </c>
      <c r="C91" s="16">
        <f t="shared" si="29"/>
        <v>0.92571159410537651</v>
      </c>
      <c r="D91" s="13">
        <f>SUM(D86:D90)</f>
        <v>2970</v>
      </c>
      <c r="E91" s="15">
        <f t="shared" si="30"/>
        <v>0.84422967595224563</v>
      </c>
      <c r="F91" s="2">
        <f>SUM(F86:F90)</f>
        <v>16727</v>
      </c>
      <c r="G91" s="12">
        <f t="shared" si="31"/>
        <v>0.91011480494042118</v>
      </c>
      <c r="H91" s="17"/>
      <c r="I91" s="2">
        <f>SUM(I86:I90)</f>
        <v>2157</v>
      </c>
      <c r="J91" s="12">
        <f t="shared" si="32"/>
        <v>0.88875154511742893</v>
      </c>
      <c r="K91" s="13">
        <f>SUM(K86:K90)</f>
        <v>1574</v>
      </c>
      <c r="L91" s="15">
        <f t="shared" si="33"/>
        <v>0.93914081145584727</v>
      </c>
      <c r="M91" s="2">
        <f>SUM(M86:M90)</f>
        <v>697</v>
      </c>
      <c r="N91" s="12">
        <f t="shared" si="34"/>
        <v>0.87234042553191493</v>
      </c>
      <c r="O91" s="13">
        <f>SUM(O86:O90)</f>
        <v>173</v>
      </c>
      <c r="P91" s="15">
        <f t="shared" si="35"/>
        <v>0.76211453744493396</v>
      </c>
      <c r="Q91" s="19"/>
    </row>
    <row r="92" spans="1:22" x14ac:dyDescent="0.25">
      <c r="A92" s="2" t="s">
        <v>18</v>
      </c>
      <c r="B92" s="13">
        <f>B93-B91</f>
        <v>846</v>
      </c>
      <c r="C92" s="16">
        <f t="shared" si="29"/>
        <v>5.6927528430119105E-2</v>
      </c>
      <c r="D92" s="13">
        <f>D93-D91</f>
        <v>249</v>
      </c>
      <c r="E92" s="15">
        <f t="shared" si="30"/>
        <v>7.0778851620238767E-2</v>
      </c>
      <c r="F92" s="2">
        <f>F93-F91</f>
        <v>1095</v>
      </c>
      <c r="G92" s="12">
        <f t="shared" si="31"/>
        <v>5.9578867185374612E-2</v>
      </c>
      <c r="H92" s="17"/>
      <c r="I92" s="2">
        <f>I93-I91</f>
        <v>213</v>
      </c>
      <c r="J92" s="12">
        <f t="shared" si="32"/>
        <v>8.7762669962917178E-2</v>
      </c>
      <c r="K92" s="13">
        <f>K93-K91</f>
        <v>70</v>
      </c>
      <c r="L92" s="15">
        <f t="shared" si="33"/>
        <v>4.1766109785202864E-2</v>
      </c>
      <c r="M92" s="2">
        <f>M93-M91</f>
        <v>47</v>
      </c>
      <c r="N92" s="12">
        <f t="shared" si="34"/>
        <v>5.8823529411764705E-2</v>
      </c>
      <c r="O92" s="13">
        <f>O93-O91</f>
        <v>23</v>
      </c>
      <c r="P92" s="15">
        <f t="shared" si="35"/>
        <v>0.1013215859030837</v>
      </c>
    </row>
    <row r="93" spans="1:22" x14ac:dyDescent="0.25">
      <c r="A93" s="19" t="s">
        <v>19</v>
      </c>
      <c r="B93" s="20">
        <f>B83</f>
        <v>14603</v>
      </c>
      <c r="C93" s="21">
        <f t="shared" si="29"/>
        <v>0.98263912253549557</v>
      </c>
      <c r="D93" s="20">
        <f>D83</f>
        <v>3219</v>
      </c>
      <c r="E93" s="22">
        <f t="shared" si="30"/>
        <v>0.91500852757248441</v>
      </c>
      <c r="F93" s="19">
        <f>B93+D93</f>
        <v>17822</v>
      </c>
      <c r="G93" s="23">
        <f>F93/$F$96</f>
        <v>0.96969367212579571</v>
      </c>
      <c r="H93" s="24"/>
      <c r="I93" s="19">
        <f>I83</f>
        <v>2370</v>
      </c>
      <c r="J93" s="23">
        <f t="shared" si="32"/>
        <v>0.97651421508034608</v>
      </c>
      <c r="K93" s="20">
        <f>K83</f>
        <v>1644</v>
      </c>
      <c r="L93" s="22">
        <f t="shared" si="33"/>
        <v>0.98090692124105017</v>
      </c>
      <c r="M93" s="19">
        <f>M83</f>
        <v>744</v>
      </c>
      <c r="N93" s="23">
        <f t="shared" si="34"/>
        <v>0.93116395494367965</v>
      </c>
      <c r="O93" s="20">
        <f>O83</f>
        <v>196</v>
      </c>
      <c r="P93" s="22">
        <f t="shared" si="35"/>
        <v>0.86343612334801767</v>
      </c>
    </row>
    <row r="94" spans="1:22" x14ac:dyDescent="0.25">
      <c r="A94" s="2" t="s">
        <v>20</v>
      </c>
      <c r="B94" s="13">
        <v>118</v>
      </c>
      <c r="C94" s="16">
        <f t="shared" si="29"/>
        <v>7.9402462822151937E-3</v>
      </c>
      <c r="D94" s="13">
        <v>50</v>
      </c>
      <c r="E94" s="15">
        <f t="shared" si="30"/>
        <v>1.4212620807276862E-2</v>
      </c>
      <c r="F94" s="2">
        <f>B94+D94</f>
        <v>168</v>
      </c>
      <c r="G94" s="12">
        <f t="shared" si="31"/>
        <v>9.1408672941944609E-3</v>
      </c>
      <c r="H94" s="17"/>
      <c r="I94" s="2">
        <v>39</v>
      </c>
      <c r="J94" s="12">
        <f t="shared" si="32"/>
        <v>1.6069221260815822E-2</v>
      </c>
      <c r="K94" s="13">
        <v>17</v>
      </c>
      <c r="L94" s="15">
        <f t="shared" si="33"/>
        <v>1.0143198090692125E-2</v>
      </c>
      <c r="M94" s="2">
        <v>8</v>
      </c>
      <c r="N94" s="12">
        <f t="shared" si="34"/>
        <v>1.0012515644555695E-2</v>
      </c>
      <c r="O94" s="13">
        <v>14</v>
      </c>
      <c r="P94" s="15">
        <f t="shared" si="35"/>
        <v>6.1674008810572688E-2</v>
      </c>
    </row>
    <row r="95" spans="1:22" x14ac:dyDescent="0.25">
      <c r="A95" s="2" t="s">
        <v>21</v>
      </c>
      <c r="B95" s="13">
        <v>140</v>
      </c>
      <c r="C95" s="16">
        <f t="shared" si="29"/>
        <v>9.4206311822892137E-3</v>
      </c>
      <c r="D95" s="13">
        <v>249</v>
      </c>
      <c r="E95" s="15">
        <f t="shared" si="30"/>
        <v>7.0778851620238767E-2</v>
      </c>
      <c r="F95" s="2">
        <f>B95+D95</f>
        <v>389</v>
      </c>
      <c r="G95" s="12">
        <f t="shared" si="31"/>
        <v>2.1165460580009794E-2</v>
      </c>
      <c r="H95" s="17"/>
      <c r="I95" s="2">
        <v>18</v>
      </c>
      <c r="J95" s="12">
        <f t="shared" si="32"/>
        <v>7.4165636588380719E-3</v>
      </c>
      <c r="K95" s="13">
        <v>15</v>
      </c>
      <c r="L95" s="15">
        <f t="shared" si="33"/>
        <v>8.9498806682577568E-3</v>
      </c>
      <c r="M95" s="2">
        <v>47</v>
      </c>
      <c r="N95" s="12">
        <f t="shared" si="34"/>
        <v>5.8823529411764705E-2</v>
      </c>
      <c r="O95" s="13">
        <v>17</v>
      </c>
      <c r="P95" s="15">
        <f t="shared" si="35"/>
        <v>7.4889867841409691E-2</v>
      </c>
    </row>
    <row r="96" spans="1:22" x14ac:dyDescent="0.25">
      <c r="B96" s="2">
        <f>SUM(B93:B95)</f>
        <v>14861</v>
      </c>
      <c r="D96" s="2">
        <f>SUM(D93:D95)</f>
        <v>3518</v>
      </c>
      <c r="F96" s="2">
        <f>SUM(F93:F95)</f>
        <v>18379</v>
      </c>
      <c r="I96" s="2">
        <f>SUM(I93:I95)</f>
        <v>2427</v>
      </c>
      <c r="K96" s="2">
        <f>SUM(K93:K95)</f>
        <v>1676</v>
      </c>
      <c r="M96" s="2">
        <f>SUM(M93:M95)</f>
        <v>799</v>
      </c>
      <c r="O96" s="2">
        <f>SUM(O93:O95)</f>
        <v>227</v>
      </c>
      <c r="T96" s="19"/>
    </row>
    <row r="97" spans="1:19" x14ac:dyDescent="0.25">
      <c r="A97" s="33" t="s">
        <v>97</v>
      </c>
      <c r="S97" s="19"/>
    </row>
    <row r="98" spans="1:19" x14ac:dyDescent="0.25">
      <c r="R98" s="19"/>
    </row>
  </sheetData>
  <mergeCells count="7">
    <mergeCell ref="O4:P4"/>
    <mergeCell ref="B4:C4"/>
    <mergeCell ref="D4:E4"/>
    <mergeCell ref="F4:G4"/>
    <mergeCell ref="I4:J4"/>
    <mergeCell ref="K4:L4"/>
    <mergeCell ref="M4:N4"/>
  </mergeCells>
  <printOptions gridLines="1"/>
  <pageMargins left="0.6" right="0.47" top="0.46" bottom="0.5" header="0.2" footer="0.17"/>
  <pageSetup orientation="landscape" r:id="rId1"/>
  <headerFooter alignWithMargins="0">
    <oddFooter>&amp;ROIRA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county</vt:lpstr>
      <vt:lpstr>county!Print_Titles</vt:lpstr>
    </vt:vector>
  </TitlesOfParts>
  <Company>Oakland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Dennis Tucker</dc:creator>
  <cp:lastModifiedBy>Taeko Yokoyama</cp:lastModifiedBy>
  <dcterms:created xsi:type="dcterms:W3CDTF">2009-12-07T19:33:39Z</dcterms:created>
  <dcterms:modified xsi:type="dcterms:W3CDTF">2016-03-07T18:43:12Z</dcterms:modified>
</cp:coreProperties>
</file>