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'Sheet1'!$A$1:$K$22</definedName>
  </definedNames>
  <calcPr fullCalcOnLoad="1"/>
</workbook>
</file>

<file path=xl/sharedStrings.xml><?xml version="1.0" encoding="utf-8"?>
<sst xmlns="http://schemas.openxmlformats.org/spreadsheetml/2006/main" count="38" uniqueCount="31">
  <si>
    <t>Other Capital Debt:</t>
  </si>
  <si>
    <t>Bonded Indebtedness:</t>
  </si>
  <si>
    <t>General Revenue Bonds, Series 1997</t>
  </si>
  <si>
    <t>Variable Rate Demand Bonds, Series 1998</t>
  </si>
  <si>
    <t>General Revenue Bonds, Series 2001</t>
  </si>
  <si>
    <t>General Revenue Refunding Bonds, Series 2004</t>
  </si>
  <si>
    <t>Principal</t>
  </si>
  <si>
    <t>Remaining</t>
  </si>
  <si>
    <t>Rate of</t>
  </si>
  <si>
    <t>Interest</t>
  </si>
  <si>
    <t>Interest Type</t>
  </si>
  <si>
    <t>Fixed</t>
  </si>
  <si>
    <t>Variable</t>
  </si>
  <si>
    <t>Variable/Hedged</t>
  </si>
  <si>
    <t>2005 Installment Purchase Agreement</t>
  </si>
  <si>
    <t>2005 ESA II Loan</t>
  </si>
  <si>
    <t>2006 Capital Lease</t>
  </si>
  <si>
    <t>2001 Bonds Int Rate Calc:</t>
  </si>
  <si>
    <t>Is .716 of total</t>
  </si>
  <si>
    <t>Is .284 of total</t>
  </si>
  <si>
    <t>Weighted Avg</t>
  </si>
  <si>
    <t>$</t>
  </si>
  <si>
    <t>Expires</t>
  </si>
  <si>
    <t>Purpose</t>
  </si>
  <si>
    <t>Elliott Hall, Admin Comp System, Parking</t>
  </si>
  <si>
    <t>Sharf Golf Course</t>
  </si>
  <si>
    <t>USA, Pawley Hall, OC Expan, Elec Upgrade</t>
  </si>
  <si>
    <t>Golf Cars</t>
  </si>
  <si>
    <t>Golf Mowers</t>
  </si>
  <si>
    <t>Sports, Recreation and Athletics Center</t>
  </si>
  <si>
    <t>Energy Services Agreement II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</si>
</sst>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1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bestFit="1" customWidth="1"/>
    <col min="2" max="2" width="2.7109375" style="0" customWidth="1"/>
    <col min="3" max="3" width="14.421875" style="4" customWidth="1"/>
    <col min="4" max="4" width="2.7109375" style="0" customWidth="1"/>
    <col min="5" max="5" width="7.28125" style="2" bestFit="1" customWidth="1"/>
    <col min="6" max="6" width="2.7109375" style="0" customWidth="1"/>
    <col min="7" max="7" width="15.00390625" style="0" customWidth="1"/>
    <col min="8" max="8" width="2.7109375" style="0" customWidth="1"/>
    <col min="9" max="9" width="7.28125" style="23" bestFit="1" customWidth="1"/>
    <col min="10" max="10" width="2.7109375" style="0" customWidth="1"/>
    <col min="11" max="11" width="40.7109375" style="0" customWidth="1"/>
  </cols>
  <sheetData>
    <row r="3" spans="3:5" ht="12.75">
      <c r="C3" s="24" t="s">
        <v>6</v>
      </c>
      <c r="E3" s="26" t="s">
        <v>8</v>
      </c>
    </row>
    <row r="4" spans="3:11" ht="12.75">
      <c r="C4" s="25" t="s">
        <v>7</v>
      </c>
      <c r="E4" s="27" t="s">
        <v>9</v>
      </c>
      <c r="G4" s="28" t="s">
        <v>10</v>
      </c>
      <c r="I4" s="28" t="s">
        <v>22</v>
      </c>
      <c r="K4" s="28" t="s">
        <v>23</v>
      </c>
    </row>
    <row r="5" ht="12.75">
      <c r="A5" s="29" t="s">
        <v>1</v>
      </c>
    </row>
    <row r="7" spans="1:11" ht="12.75">
      <c r="A7" t="s">
        <v>2</v>
      </c>
      <c r="B7" s="22" t="s">
        <v>21</v>
      </c>
      <c r="C7" s="4">
        <v>4555000</v>
      </c>
      <c r="E7" s="2">
        <v>0.0485</v>
      </c>
      <c r="G7" t="s">
        <v>11</v>
      </c>
      <c r="I7" s="23">
        <v>2011</v>
      </c>
      <c r="K7" t="s">
        <v>24</v>
      </c>
    </row>
    <row r="8" spans="1:11" ht="12.75">
      <c r="A8" t="s">
        <v>3</v>
      </c>
      <c r="B8" s="22"/>
      <c r="C8" s="4">
        <v>4600000</v>
      </c>
      <c r="E8" s="2">
        <v>0.0367</v>
      </c>
      <c r="G8" t="s">
        <v>12</v>
      </c>
      <c r="I8" s="23">
        <v>2024</v>
      </c>
      <c r="K8" t="s">
        <v>25</v>
      </c>
    </row>
    <row r="9" spans="1:11" ht="12.75">
      <c r="A9" t="s">
        <v>4</v>
      </c>
      <c r="C9" s="4">
        <v>48000000</v>
      </c>
      <c r="E9" s="2">
        <v>0.04336</v>
      </c>
      <c r="G9" t="s">
        <v>13</v>
      </c>
      <c r="I9" s="23">
        <v>2031</v>
      </c>
      <c r="K9" t="s">
        <v>26</v>
      </c>
    </row>
    <row r="10" spans="1:11" ht="12.75">
      <c r="A10" t="s">
        <v>5</v>
      </c>
      <c r="C10" s="5">
        <v>30050000</v>
      </c>
      <c r="E10" s="20">
        <v>0.051</v>
      </c>
      <c r="G10" t="s">
        <v>11</v>
      </c>
      <c r="I10" s="23">
        <v>2026</v>
      </c>
      <c r="K10" t="s">
        <v>29</v>
      </c>
    </row>
    <row r="11" spans="3:7" ht="12.75">
      <c r="C11" s="4">
        <f>SUM(C7:C10)</f>
        <v>87205000</v>
      </c>
      <c r="E11" s="17">
        <f>(C7/C11)*E7+(C8/C11)*E8+(C9/C11)*E9+(C10/C11)*E10</f>
        <v>0.04590983888538501</v>
      </c>
      <c r="G11" t="s">
        <v>20</v>
      </c>
    </row>
    <row r="13" ht="12.75">
      <c r="A13" s="29" t="s">
        <v>0</v>
      </c>
    </row>
    <row r="15" spans="1:11" ht="12.75">
      <c r="A15" t="s">
        <v>14</v>
      </c>
      <c r="C15" s="4">
        <v>230800</v>
      </c>
      <c r="E15" s="2">
        <v>0.0449</v>
      </c>
      <c r="G15" t="s">
        <v>11</v>
      </c>
      <c r="I15" s="23">
        <v>2009</v>
      </c>
      <c r="K15" t="s">
        <v>27</v>
      </c>
    </row>
    <row r="16" spans="1:11" ht="12.75">
      <c r="A16" t="s">
        <v>15</v>
      </c>
      <c r="C16" s="4">
        <v>18253776</v>
      </c>
      <c r="E16" s="2">
        <v>0.03785</v>
      </c>
      <c r="G16" t="s">
        <v>11</v>
      </c>
      <c r="I16" s="23">
        <v>2027</v>
      </c>
      <c r="K16" t="s">
        <v>30</v>
      </c>
    </row>
    <row r="17" spans="1:11" ht="12.75">
      <c r="A17" t="s">
        <v>16</v>
      </c>
      <c r="C17" s="6">
        <v>86738</v>
      </c>
      <c r="E17" s="20">
        <v>0.0389</v>
      </c>
      <c r="G17" t="s">
        <v>11</v>
      </c>
      <c r="I17" s="23">
        <v>2010</v>
      </c>
      <c r="K17" t="s">
        <v>28</v>
      </c>
    </row>
    <row r="18" spans="3:7" ht="12.75">
      <c r="C18" s="4">
        <f>SUM(C15:C17)</f>
        <v>18571314</v>
      </c>
      <c r="E18" s="2">
        <f>(C15/C18)*E15+(C16/C18)*E16+(C17/C18)*E17</f>
        <v>0.037942519834622365</v>
      </c>
      <c r="G18" t="s">
        <v>20</v>
      </c>
    </row>
    <row r="20" spans="2:7" ht="13.5" thickBot="1">
      <c r="B20" s="22" t="s">
        <v>21</v>
      </c>
      <c r="C20" s="7">
        <f>C18+C11</f>
        <v>105776314</v>
      </c>
      <c r="E20" s="8">
        <f>(C11/C20)*E11+(C18/C20)*E18</f>
        <v>0.044511004134630744</v>
      </c>
      <c r="G20" t="s">
        <v>20</v>
      </c>
    </row>
    <row r="21" spans="3:5" ht="13.5" thickTop="1">
      <c r="C21" s="16"/>
      <c r="E21" s="17"/>
    </row>
    <row r="22" spans="3:5" ht="12.75">
      <c r="C22" s="16"/>
      <c r="E22" s="17"/>
    </row>
    <row r="24" ht="12.75">
      <c r="C24" s="3"/>
    </row>
    <row r="33" spans="1:7" ht="12.75">
      <c r="A33" s="9"/>
      <c r="B33" s="10"/>
      <c r="C33" s="11"/>
      <c r="D33" s="10"/>
      <c r="E33" s="12"/>
      <c r="F33" s="10"/>
      <c r="G33" s="13"/>
    </row>
    <row r="34" spans="1:7" ht="12.75">
      <c r="A34" s="14" t="s">
        <v>17</v>
      </c>
      <c r="B34" s="15"/>
      <c r="C34" s="16">
        <v>34370000</v>
      </c>
      <c r="D34" s="15"/>
      <c r="E34" s="17">
        <v>0.0462</v>
      </c>
      <c r="F34" s="15"/>
      <c r="G34" s="18" t="s">
        <v>18</v>
      </c>
    </row>
    <row r="35" spans="1:7" ht="12.75">
      <c r="A35" s="14"/>
      <c r="B35" s="15"/>
      <c r="C35" s="16">
        <v>13630000</v>
      </c>
      <c r="D35" s="15"/>
      <c r="E35" s="17">
        <v>0.0362</v>
      </c>
      <c r="F35" s="15"/>
      <c r="G35" s="18" t="s">
        <v>19</v>
      </c>
    </row>
    <row r="36" spans="1:7" ht="13.5" thickBot="1">
      <c r="A36" s="14"/>
      <c r="B36" s="15"/>
      <c r="C36" s="7">
        <f>SUM(C34:C35)</f>
        <v>48000000</v>
      </c>
      <c r="D36" s="15"/>
      <c r="E36" s="8">
        <f>(0.0362*0.284)+(0.0462*0.716)</f>
        <v>0.043359999999999996</v>
      </c>
      <c r="F36" s="15"/>
      <c r="G36" s="18"/>
    </row>
    <row r="37" spans="1:7" ht="13.5" thickTop="1">
      <c r="A37" s="19"/>
      <c r="B37" s="1"/>
      <c r="C37" s="5"/>
      <c r="D37" s="1"/>
      <c r="E37" s="20"/>
      <c r="F37" s="1"/>
      <c r="G37" s="21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8" r:id="rId1"/>
  <headerFooter alignWithMargins="0">
    <oddHeader>&amp;COakland University
Capital Debt Report
November 30, 2007&amp;RATTACHMENT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Roberts</dc:creator>
  <cp:keywords/>
  <dc:description/>
  <cp:lastModifiedBy>saunders</cp:lastModifiedBy>
  <cp:lastPrinted>2007-12-19T15:39:29Z</cp:lastPrinted>
  <dcterms:created xsi:type="dcterms:W3CDTF">2007-08-20T14:46:04Z</dcterms:created>
  <dcterms:modified xsi:type="dcterms:W3CDTF">2007-12-21T20:03:49Z</dcterms:modified>
  <cp:category/>
  <cp:version/>
  <cp:contentType/>
  <cp:contentStatus/>
</cp:coreProperties>
</file>