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History_no_ghost\"/>
    </mc:Choice>
  </mc:AlternateContent>
  <xr:revisionPtr revIDLastSave="0" documentId="13_ncr:1_{8A32AA83-732F-42B4-B365-0F27B11A503C}" xr6:coauthVersionLast="47" xr6:coauthVersionMax="47" xr10:uidLastSave="{00000000-0000-0000-0000-000000000000}"/>
  <bookViews>
    <workbookView xWindow="-120" yWindow="-120" windowWidth="25440" windowHeight="15270" tabRatio="714" xr2:uid="{00000000-000D-0000-FFFF-FFFF00000000}"/>
  </bookViews>
  <sheets>
    <sheet name="Enrollment by School College" sheetId="10" r:id="rId1"/>
    <sheet name="Full and Part Time" sheetId="9" r:id="rId2"/>
    <sheet name="Gender and Race Ethnicity" sheetId="11" state="veryHidden" r:id="rId3"/>
    <sheet name="Chart_% Growth 15-20" sheetId="6" state="hidden" r:id="rId4"/>
    <sheet name="Chart_number by college 15-20" sheetId="5" state="hidden" r:id="rId5"/>
    <sheet name="graph resource" sheetId="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37" i="9" l="1"/>
  <c r="BA9" i="9"/>
  <c r="BA23" i="9"/>
  <c r="BC42" i="9"/>
  <c r="BC41" i="9"/>
  <c r="BC40" i="9"/>
  <c r="BC39" i="9"/>
  <c r="BC38" i="9"/>
  <c r="BC37" i="9"/>
  <c r="BC36" i="9"/>
  <c r="BC35" i="9"/>
  <c r="BC34" i="9"/>
  <c r="BC28" i="9"/>
  <c r="BC27" i="9"/>
  <c r="BC26" i="9"/>
  <c r="BC25" i="9"/>
  <c r="BC24" i="9"/>
  <c r="BC23" i="9"/>
  <c r="BC22" i="9"/>
  <c r="BC21" i="9"/>
  <c r="BC20" i="9"/>
  <c r="BC14" i="9"/>
  <c r="BC13" i="9"/>
  <c r="BC12" i="9"/>
  <c r="BC11" i="9"/>
  <c r="BC10" i="9"/>
  <c r="BC9" i="9"/>
  <c r="BC8" i="9"/>
  <c r="BC7" i="9"/>
  <c r="BB29" i="9"/>
  <c r="BA29" i="9"/>
  <c r="BB15" i="9"/>
  <c r="BA15" i="9"/>
  <c r="BC6" i="9"/>
  <c r="T5" i="10"/>
  <c r="T6" i="10"/>
  <c r="T7" i="10"/>
  <c r="T8" i="10"/>
  <c r="T9" i="10"/>
  <c r="T10" i="10"/>
  <c r="T11" i="10"/>
  <c r="T12" i="10"/>
  <c r="T13" i="10"/>
  <c r="T14" i="10"/>
  <c r="T4" i="10"/>
  <c r="S13" i="10"/>
  <c r="S7" i="10"/>
  <c r="AZ22" i="9"/>
  <c r="AZ23" i="9"/>
  <c r="AZ24" i="9"/>
  <c r="AZ25" i="9"/>
  <c r="AZ21" i="9"/>
  <c r="AZ20" i="9"/>
  <c r="AZ9" i="9"/>
  <c r="AZ7" i="9"/>
  <c r="AZ6" i="9"/>
  <c r="AY15" i="9"/>
  <c r="R13" i="10"/>
  <c r="AZ42" i="9"/>
  <c r="AZ41" i="9"/>
  <c r="BC29" i="9" l="1"/>
  <c r="BC15" i="9"/>
  <c r="BA43" i="9"/>
  <c r="BB43" i="9"/>
  <c r="AX15" i="9"/>
  <c r="AX40" i="9"/>
  <c r="AX41" i="9"/>
  <c r="AX42" i="9"/>
  <c r="AY40" i="9"/>
  <c r="AZ40" i="9" s="1"/>
  <c r="AY39" i="9"/>
  <c r="AX39" i="9"/>
  <c r="AZ39" i="9" s="1"/>
  <c r="AY38" i="9"/>
  <c r="AX38" i="9"/>
  <c r="AY37" i="9"/>
  <c r="AX37" i="9"/>
  <c r="AY36" i="9"/>
  <c r="AX36" i="9"/>
  <c r="AY35" i="9"/>
  <c r="AX35" i="9"/>
  <c r="AY34" i="9"/>
  <c r="AX34" i="9"/>
  <c r="AY29" i="9"/>
  <c r="AX29" i="9"/>
  <c r="Q13" i="10"/>
  <c r="AU42" i="9"/>
  <c r="AW42" i="9" s="1"/>
  <c r="AU41" i="9"/>
  <c r="AW41" i="9" s="1"/>
  <c r="AV40" i="9"/>
  <c r="AW40" i="9" s="1"/>
  <c r="AV39" i="9"/>
  <c r="AU39" i="9"/>
  <c r="AV38" i="9"/>
  <c r="AU38" i="9"/>
  <c r="AV37" i="9"/>
  <c r="AU37" i="9"/>
  <c r="AW37" i="9" s="1"/>
  <c r="AV36" i="9"/>
  <c r="AU36" i="9"/>
  <c r="AV35" i="9"/>
  <c r="AU35" i="9"/>
  <c r="AW35" i="9" s="1"/>
  <c r="AV34" i="9"/>
  <c r="AU34" i="9"/>
  <c r="AW34" i="9" s="1"/>
  <c r="AV29" i="9"/>
  <c r="AU29" i="9"/>
  <c r="AV15" i="9"/>
  <c r="AU15" i="9"/>
  <c r="AQ9" i="9"/>
  <c r="BC43" i="9" l="1"/>
  <c r="AZ37" i="9"/>
  <c r="AX43" i="9"/>
  <c r="AZ38" i="9"/>
  <c r="AZ29" i="9"/>
  <c r="AZ15" i="9"/>
  <c r="AZ36" i="9"/>
  <c r="AZ35" i="9"/>
  <c r="AY43" i="9"/>
  <c r="AW36" i="9"/>
  <c r="AW39" i="9"/>
  <c r="AZ34" i="9"/>
  <c r="AW29" i="9"/>
  <c r="AV43" i="9"/>
  <c r="AW38" i="9"/>
  <c r="AU43" i="9"/>
  <c r="AW15" i="9"/>
  <c r="AR41" i="9"/>
  <c r="AT41" i="9" s="1"/>
  <c r="AS40" i="9"/>
  <c r="AT40" i="9" s="1"/>
  <c r="AS39" i="9"/>
  <c r="AR39" i="9"/>
  <c r="AS38" i="9"/>
  <c r="AR38" i="9"/>
  <c r="AS37" i="9"/>
  <c r="AR37" i="9"/>
  <c r="AS36" i="9"/>
  <c r="AR36" i="9"/>
  <c r="AS35" i="9"/>
  <c r="AR35" i="9"/>
  <c r="AS34" i="9"/>
  <c r="AR34" i="9"/>
  <c r="AS29" i="9"/>
  <c r="AR42" i="9"/>
  <c r="AT42" i="9" s="1"/>
  <c r="AT27" i="9"/>
  <c r="AT26" i="9"/>
  <c r="AT25" i="9"/>
  <c r="AT24" i="9"/>
  <c r="AT23" i="9"/>
  <c r="AT22" i="9"/>
  <c r="AT21" i="9"/>
  <c r="AT20" i="9"/>
  <c r="AS15" i="9"/>
  <c r="AR15" i="9"/>
  <c r="AT14" i="9"/>
  <c r="AT13" i="9"/>
  <c r="AT12" i="9"/>
  <c r="AT11" i="9"/>
  <c r="AT10" i="9"/>
  <c r="AT9" i="9"/>
  <c r="AT8" i="9"/>
  <c r="AT7" i="9"/>
  <c r="AT6" i="9"/>
  <c r="AO41" i="9"/>
  <c r="AQ41" i="9" s="1"/>
  <c r="AP40" i="9"/>
  <c r="AQ40" i="9" s="1"/>
  <c r="AP39" i="9"/>
  <c r="AO39" i="9"/>
  <c r="AP38" i="9"/>
  <c r="AO38" i="9"/>
  <c r="AP37" i="9"/>
  <c r="AP36" i="9"/>
  <c r="AO36" i="9"/>
  <c r="AP35" i="9"/>
  <c r="AO35" i="9"/>
  <c r="AP34" i="9"/>
  <c r="AO34" i="9"/>
  <c r="AP29" i="9"/>
  <c r="AO42" i="9"/>
  <c r="AQ42" i="9" s="1"/>
  <c r="AQ27" i="9"/>
  <c r="AQ26" i="9"/>
  <c r="AQ25" i="9"/>
  <c r="AQ24" i="9"/>
  <c r="AO37" i="9"/>
  <c r="AQ22" i="9"/>
  <c r="AQ21" i="9"/>
  <c r="AQ20" i="9"/>
  <c r="AO15" i="9"/>
  <c r="AQ14" i="9"/>
  <c r="AQ13" i="9"/>
  <c r="AQ12" i="9"/>
  <c r="AQ11" i="9"/>
  <c r="AQ10" i="9"/>
  <c r="AQ8" i="9"/>
  <c r="AQ7" i="9"/>
  <c r="AQ6" i="9"/>
  <c r="X15" i="11"/>
  <c r="W15" i="11"/>
  <c r="U15" i="11"/>
  <c r="T15" i="11"/>
  <c r="R15" i="11"/>
  <c r="Q15" i="11"/>
  <c r="O15" i="11"/>
  <c r="N15" i="11"/>
  <c r="L15" i="11"/>
  <c r="K15" i="11"/>
  <c r="I15" i="11"/>
  <c r="H15" i="11"/>
  <c r="F15" i="11"/>
  <c r="E15" i="11"/>
  <c r="C15" i="11"/>
  <c r="B15" i="11"/>
  <c r="AA14" i="11"/>
  <c r="Z14" i="11"/>
  <c r="Y14" i="11"/>
  <c r="V14" i="11"/>
  <c r="S14" i="11"/>
  <c r="P14" i="11"/>
  <c r="M14" i="11"/>
  <c r="J14" i="11"/>
  <c r="G14" i="11"/>
  <c r="D14" i="11"/>
  <c r="AA13" i="11"/>
  <c r="Z13" i="11"/>
  <c r="Y13" i="11"/>
  <c r="V13" i="11"/>
  <c r="S13" i="11"/>
  <c r="P13" i="11"/>
  <c r="M13" i="11"/>
  <c r="D13" i="11"/>
  <c r="AA12" i="11"/>
  <c r="Z12" i="11"/>
  <c r="AB12" i="11" s="1"/>
  <c r="Y12" i="11"/>
  <c r="V12" i="11"/>
  <c r="S12" i="11"/>
  <c r="P12" i="11"/>
  <c r="M12" i="11"/>
  <c r="J12" i="11"/>
  <c r="G12" i="11"/>
  <c r="D12" i="11"/>
  <c r="AA11" i="11"/>
  <c r="Z11" i="11"/>
  <c r="Y11" i="11"/>
  <c r="V11" i="11"/>
  <c r="S11" i="11"/>
  <c r="P11" i="11"/>
  <c r="M11" i="11"/>
  <c r="J11" i="11"/>
  <c r="G11" i="11"/>
  <c r="D11" i="11"/>
  <c r="AA10" i="11"/>
  <c r="Z10" i="11"/>
  <c r="Y10" i="11"/>
  <c r="V10" i="11"/>
  <c r="S10" i="11"/>
  <c r="P10" i="11"/>
  <c r="M10" i="11"/>
  <c r="J10" i="11"/>
  <c r="G10" i="11"/>
  <c r="D10" i="11"/>
  <c r="AA9" i="11"/>
  <c r="Z9" i="11"/>
  <c r="Y9" i="11"/>
  <c r="V9" i="11"/>
  <c r="S9" i="11"/>
  <c r="P9" i="11"/>
  <c r="M9" i="11"/>
  <c r="J9" i="11"/>
  <c r="G9" i="11"/>
  <c r="D9" i="11"/>
  <c r="AA8" i="11"/>
  <c r="Z8" i="11"/>
  <c r="AB8" i="11" s="1"/>
  <c r="Y8" i="11"/>
  <c r="V8" i="11"/>
  <c r="S8" i="11"/>
  <c r="P8" i="11"/>
  <c r="M8" i="11"/>
  <c r="J8" i="11"/>
  <c r="G8" i="11"/>
  <c r="D8" i="11"/>
  <c r="AA7" i="11"/>
  <c r="Z7" i="11"/>
  <c r="Y7" i="11"/>
  <c r="V7" i="11"/>
  <c r="S7" i="11"/>
  <c r="P7" i="11"/>
  <c r="M7" i="11"/>
  <c r="J7" i="11"/>
  <c r="G7" i="11"/>
  <c r="D7" i="11"/>
  <c r="AZ43" i="9" l="1"/>
  <c r="AQ37" i="9"/>
  <c r="AW43" i="9"/>
  <c r="J15" i="11"/>
  <c r="AB10" i="11"/>
  <c r="AT39" i="9"/>
  <c r="AT15" i="9"/>
  <c r="AQ39" i="9"/>
  <c r="AT37" i="9"/>
  <c r="AT35" i="9"/>
  <c r="AS43" i="9"/>
  <c r="AT38" i="9"/>
  <c r="AR43" i="9"/>
  <c r="AT36" i="9"/>
  <c r="AQ38" i="9"/>
  <c r="AQ36" i="9"/>
  <c r="AP43" i="9"/>
  <c r="AQ35" i="9"/>
  <c r="AT34" i="9"/>
  <c r="AQ15" i="9"/>
  <c r="AT28" i="9"/>
  <c r="AR29" i="9"/>
  <c r="AT29" i="9" s="1"/>
  <c r="AQ34" i="9"/>
  <c r="AO29" i="9"/>
  <c r="AQ29" i="9" s="1"/>
  <c r="AQ28" i="9"/>
  <c r="AQ23" i="9"/>
  <c r="AO43" i="9"/>
  <c r="G15" i="11"/>
  <c r="V15" i="11"/>
  <c r="S15" i="11"/>
  <c r="P15" i="11"/>
  <c r="Y15" i="11"/>
  <c r="AB14" i="11"/>
  <c r="M15" i="11"/>
  <c r="AB7" i="11"/>
  <c r="AB9" i="11"/>
  <c r="AB13" i="11"/>
  <c r="AB11" i="11"/>
  <c r="D15" i="11"/>
  <c r="AA15" i="11"/>
  <c r="Z15" i="11"/>
  <c r="X28" i="11"/>
  <c r="W28" i="11"/>
  <c r="U28" i="11"/>
  <c r="T28" i="11"/>
  <c r="R28" i="11"/>
  <c r="Q28" i="11"/>
  <c r="O28" i="11"/>
  <c r="N28" i="11"/>
  <c r="L28" i="11"/>
  <c r="K28" i="11"/>
  <c r="I28" i="11"/>
  <c r="H28" i="11"/>
  <c r="F28" i="11"/>
  <c r="E28" i="11"/>
  <c r="C28" i="11"/>
  <c r="B28" i="11"/>
  <c r="AA27" i="11"/>
  <c r="Z27" i="11"/>
  <c r="Y27" i="11"/>
  <c r="V27" i="11"/>
  <c r="S27" i="11"/>
  <c r="P27" i="11"/>
  <c r="M27" i="11"/>
  <c r="J27" i="11"/>
  <c r="G27" i="11"/>
  <c r="D27" i="11"/>
  <c r="AA26" i="11"/>
  <c r="Z26" i="11"/>
  <c r="AB26" i="11" s="1"/>
  <c r="Y26" i="11"/>
  <c r="V26" i="11"/>
  <c r="S26" i="11"/>
  <c r="P26" i="11"/>
  <c r="M26" i="11"/>
  <c r="D26" i="11"/>
  <c r="AA25" i="11"/>
  <c r="Z25" i="11"/>
  <c r="AB25" i="11" s="1"/>
  <c r="Y25" i="11"/>
  <c r="V25" i="11"/>
  <c r="S25" i="11"/>
  <c r="P25" i="11"/>
  <c r="M25" i="11"/>
  <c r="J25" i="11"/>
  <c r="G25" i="11"/>
  <c r="D25" i="11"/>
  <c r="AA24" i="11"/>
  <c r="Z24" i="11"/>
  <c r="Y24" i="11"/>
  <c r="V24" i="11"/>
  <c r="S24" i="11"/>
  <c r="P24" i="11"/>
  <c r="M24" i="11"/>
  <c r="J24" i="11"/>
  <c r="G24" i="11"/>
  <c r="D24" i="11"/>
  <c r="AA23" i="11"/>
  <c r="Z23" i="11"/>
  <c r="Y23" i="11"/>
  <c r="V23" i="11"/>
  <c r="S23" i="11"/>
  <c r="P23" i="11"/>
  <c r="M23" i="11"/>
  <c r="J23" i="11"/>
  <c r="G23" i="11"/>
  <c r="D23" i="11"/>
  <c r="AA22" i="11"/>
  <c r="Z22" i="11"/>
  <c r="Y22" i="11"/>
  <c r="V22" i="11"/>
  <c r="S22" i="11"/>
  <c r="P22" i="11"/>
  <c r="M22" i="11"/>
  <c r="J22" i="11"/>
  <c r="G22" i="11"/>
  <c r="D22" i="11"/>
  <c r="AA21" i="11"/>
  <c r="Z21" i="11"/>
  <c r="AB21" i="11" s="1"/>
  <c r="Y21" i="11"/>
  <c r="V21" i="11"/>
  <c r="S21" i="11"/>
  <c r="P21" i="11"/>
  <c r="M21" i="11"/>
  <c r="J21" i="11"/>
  <c r="G21" i="11"/>
  <c r="D21" i="11"/>
  <c r="AA20" i="11"/>
  <c r="Z20" i="11"/>
  <c r="Y20" i="11"/>
  <c r="V20" i="11"/>
  <c r="S20" i="11"/>
  <c r="P20" i="11"/>
  <c r="M20" i="11"/>
  <c r="J20" i="11"/>
  <c r="G20" i="11"/>
  <c r="D20" i="11"/>
  <c r="P28" i="11" l="1"/>
  <c r="AB23" i="11"/>
  <c r="AQ43" i="9"/>
  <c r="AT43" i="9"/>
  <c r="V28" i="11"/>
  <c r="AB15" i="11"/>
  <c r="Y28" i="11"/>
  <c r="S28" i="11"/>
  <c r="M28" i="11"/>
  <c r="J28" i="11"/>
  <c r="G28" i="11"/>
  <c r="D28" i="11"/>
  <c r="Z28" i="11"/>
  <c r="AA28" i="11"/>
  <c r="AB22" i="11"/>
  <c r="AB24" i="11"/>
  <c r="AB27" i="11"/>
  <c r="AB20" i="11"/>
  <c r="X40" i="11"/>
  <c r="W40" i="11"/>
  <c r="U40" i="11"/>
  <c r="T40" i="11"/>
  <c r="R40" i="11"/>
  <c r="Q40" i="11"/>
  <c r="O40" i="11"/>
  <c r="N40" i="11"/>
  <c r="L40" i="11"/>
  <c r="K40" i="11"/>
  <c r="I40" i="11"/>
  <c r="H40" i="11"/>
  <c r="F40" i="11"/>
  <c r="E40" i="11"/>
  <c r="C40" i="11"/>
  <c r="B40" i="11"/>
  <c r="AA39" i="11"/>
  <c r="Z39" i="11"/>
  <c r="Y39" i="11"/>
  <c r="V39" i="11"/>
  <c r="S39" i="11"/>
  <c r="P39" i="11"/>
  <c r="M39" i="11"/>
  <c r="J39" i="11"/>
  <c r="G39" i="11"/>
  <c r="D39" i="11"/>
  <c r="AA38" i="11"/>
  <c r="Z38" i="11"/>
  <c r="Y38" i="11"/>
  <c r="V38" i="11"/>
  <c r="S38" i="11"/>
  <c r="P38" i="11"/>
  <c r="M38" i="11"/>
  <c r="D38" i="11"/>
  <c r="AA37" i="11"/>
  <c r="Z37" i="11"/>
  <c r="Y37" i="11"/>
  <c r="V37" i="11"/>
  <c r="S37" i="11"/>
  <c r="P37" i="11"/>
  <c r="M37" i="11"/>
  <c r="J37" i="11"/>
  <c r="G37" i="11"/>
  <c r="D37" i="11"/>
  <c r="AA36" i="11"/>
  <c r="Z36" i="11"/>
  <c r="Y36" i="11"/>
  <c r="V36" i="11"/>
  <c r="S36" i="11"/>
  <c r="P36" i="11"/>
  <c r="M36" i="11"/>
  <c r="J36" i="11"/>
  <c r="G36" i="11"/>
  <c r="D36" i="11"/>
  <c r="AA35" i="11"/>
  <c r="Z35" i="11"/>
  <c r="Y35" i="11"/>
  <c r="V35" i="11"/>
  <c r="S35" i="11"/>
  <c r="P35" i="11"/>
  <c r="M35" i="11"/>
  <c r="J35" i="11"/>
  <c r="G35" i="11"/>
  <c r="D35" i="11"/>
  <c r="AA34" i="11"/>
  <c r="Z34" i="11"/>
  <c r="Y34" i="11"/>
  <c r="V34" i="11"/>
  <c r="S34" i="11"/>
  <c r="P34" i="11"/>
  <c r="M34" i="11"/>
  <c r="J34" i="11"/>
  <c r="G34" i="11"/>
  <c r="D34" i="11"/>
  <c r="AA33" i="11"/>
  <c r="Z33" i="11"/>
  <c r="AB33" i="11" s="1"/>
  <c r="Y33" i="11"/>
  <c r="V33" i="11"/>
  <c r="S33" i="11"/>
  <c r="P33" i="11"/>
  <c r="M33" i="11"/>
  <c r="J33" i="11"/>
  <c r="G33" i="11"/>
  <c r="D33" i="11"/>
  <c r="AA32" i="11"/>
  <c r="Z32" i="11"/>
  <c r="Y32" i="11"/>
  <c r="V32" i="11"/>
  <c r="S32" i="11"/>
  <c r="P32" i="11"/>
  <c r="M32" i="11"/>
  <c r="J32" i="11"/>
  <c r="G32" i="11"/>
  <c r="D32" i="11"/>
  <c r="AB37" i="11" l="1"/>
  <c r="S40" i="11"/>
  <c r="G40" i="11"/>
  <c r="AB28" i="11"/>
  <c r="P40" i="11"/>
  <c r="Y40" i="11"/>
  <c r="V40" i="11"/>
  <c r="M40" i="11"/>
  <c r="AB39" i="11"/>
  <c r="J40" i="11"/>
  <c r="AA40" i="11"/>
  <c r="AB34" i="11"/>
  <c r="AB36" i="11"/>
  <c r="AB35" i="11"/>
  <c r="D40" i="11"/>
  <c r="Z40" i="11"/>
  <c r="AB38" i="11"/>
  <c r="AB32" i="11"/>
  <c r="AI41" i="8"/>
  <c r="Y41" i="8"/>
  <c r="AI49" i="8"/>
  <c r="AI48" i="8"/>
  <c r="AI47" i="8"/>
  <c r="AI46" i="8"/>
  <c r="AI45" i="8"/>
  <c r="AI44" i="8"/>
  <c r="AI43" i="8"/>
  <c r="AI42" i="8"/>
  <c r="AD41" i="8"/>
  <c r="X52" i="11"/>
  <c r="W52" i="11"/>
  <c r="U52" i="11"/>
  <c r="T52" i="11"/>
  <c r="R52" i="11"/>
  <c r="Q52" i="11"/>
  <c r="O52" i="11"/>
  <c r="N52" i="11"/>
  <c r="L52" i="11"/>
  <c r="K52" i="11"/>
  <c r="I52" i="11"/>
  <c r="H52" i="11"/>
  <c r="F52" i="11"/>
  <c r="E52" i="11"/>
  <c r="C52" i="11"/>
  <c r="B52" i="11"/>
  <c r="AA51" i="11"/>
  <c r="Z51" i="11"/>
  <c r="Y51" i="11"/>
  <c r="V51" i="11"/>
  <c r="S51" i="11"/>
  <c r="P51" i="11"/>
  <c r="M51" i="11"/>
  <c r="J51" i="11"/>
  <c r="G51" i="11"/>
  <c r="D51" i="11"/>
  <c r="AA50" i="11"/>
  <c r="Z50" i="11"/>
  <c r="Y50" i="11"/>
  <c r="V50" i="11"/>
  <c r="S50" i="11"/>
  <c r="P50" i="11"/>
  <c r="M50" i="11"/>
  <c r="D50" i="11"/>
  <c r="AA49" i="11"/>
  <c r="Z49" i="11"/>
  <c r="Y49" i="11"/>
  <c r="V49" i="11"/>
  <c r="S49" i="11"/>
  <c r="P49" i="11"/>
  <c r="M49" i="11"/>
  <c r="J49" i="11"/>
  <c r="G49" i="11"/>
  <c r="D49" i="11"/>
  <c r="AA48" i="11"/>
  <c r="Z48" i="11"/>
  <c r="Y48" i="11"/>
  <c r="V48" i="11"/>
  <c r="S48" i="11"/>
  <c r="P48" i="11"/>
  <c r="M48" i="11"/>
  <c r="J48" i="11"/>
  <c r="G48" i="11"/>
  <c r="D48" i="11"/>
  <c r="AA47" i="11"/>
  <c r="Z47" i="11"/>
  <c r="Y47" i="11"/>
  <c r="V47" i="11"/>
  <c r="S47" i="11"/>
  <c r="P47" i="11"/>
  <c r="M47" i="11"/>
  <c r="J47" i="11"/>
  <c r="G47" i="11"/>
  <c r="D47" i="11"/>
  <c r="AA46" i="11"/>
  <c r="Z46" i="11"/>
  <c r="Y46" i="11"/>
  <c r="V46" i="11"/>
  <c r="S46" i="11"/>
  <c r="P46" i="11"/>
  <c r="M46" i="11"/>
  <c r="J46" i="11"/>
  <c r="G46" i="11"/>
  <c r="D46" i="11"/>
  <c r="AA45" i="11"/>
  <c r="Z45" i="11"/>
  <c r="Y45" i="11"/>
  <c r="V45" i="11"/>
  <c r="S45" i="11"/>
  <c r="P45" i="11"/>
  <c r="M45" i="11"/>
  <c r="J45" i="11"/>
  <c r="G45" i="11"/>
  <c r="D45" i="11"/>
  <c r="AA44" i="11"/>
  <c r="Z44" i="11"/>
  <c r="Y44" i="11"/>
  <c r="V44" i="11"/>
  <c r="S44" i="11"/>
  <c r="P44" i="11"/>
  <c r="M44" i="11"/>
  <c r="J44" i="11"/>
  <c r="G44" i="11"/>
  <c r="D44" i="11"/>
  <c r="AL28" i="9"/>
  <c r="AL23" i="9"/>
  <c r="S52" i="11" l="1"/>
  <c r="V52" i="11"/>
  <c r="G52" i="11"/>
  <c r="J52" i="11"/>
  <c r="AB49" i="11"/>
  <c r="AB50" i="11"/>
  <c r="AB40" i="11"/>
  <c r="Y52" i="11"/>
  <c r="P52" i="11"/>
  <c r="M52" i="11"/>
  <c r="AB46" i="11"/>
  <c r="D52" i="11"/>
  <c r="Z52" i="11"/>
  <c r="AB47" i="11"/>
  <c r="AA52" i="11"/>
  <c r="AB48" i="11"/>
  <c r="AB51" i="11"/>
  <c r="AB45" i="11"/>
  <c r="AB44" i="11"/>
  <c r="AL42" i="9"/>
  <c r="AN42" i="9" s="1"/>
  <c r="BD42" i="9" s="1"/>
  <c r="AL41" i="9"/>
  <c r="AN41" i="9" s="1"/>
  <c r="BD41" i="9" s="1"/>
  <c r="AM40" i="9"/>
  <c r="AN40" i="9" s="1"/>
  <c r="BD40" i="9" s="1"/>
  <c r="AM39" i="9"/>
  <c r="AL39" i="9"/>
  <c r="AM38" i="9"/>
  <c r="AL38" i="9"/>
  <c r="AM37" i="9"/>
  <c r="AM36" i="9"/>
  <c r="AL36" i="9"/>
  <c r="AM35" i="9"/>
  <c r="AL35" i="9"/>
  <c r="AM34" i="9"/>
  <c r="AL34" i="9"/>
  <c r="AM29" i="9"/>
  <c r="AN28" i="9"/>
  <c r="BD28" i="9" s="1"/>
  <c r="AN27" i="9"/>
  <c r="BD27" i="9" s="1"/>
  <c r="AN26" i="9"/>
  <c r="BD26" i="9" s="1"/>
  <c r="AN25" i="9"/>
  <c r="BD25" i="9" s="1"/>
  <c r="AN24" i="9"/>
  <c r="BD24" i="9" s="1"/>
  <c r="AL37" i="9"/>
  <c r="AN22" i="9"/>
  <c r="BD22" i="9" s="1"/>
  <c r="AN21" i="9"/>
  <c r="BD21" i="9" s="1"/>
  <c r="AN20" i="9"/>
  <c r="BD20" i="9" s="1"/>
  <c r="AM15" i="9"/>
  <c r="AL15" i="9"/>
  <c r="AN14" i="9"/>
  <c r="BD14" i="9" s="1"/>
  <c r="AN13" i="9"/>
  <c r="BD13" i="9" s="1"/>
  <c r="AN12" i="9"/>
  <c r="BD12" i="9" s="1"/>
  <c r="AN11" i="9"/>
  <c r="BD11" i="9" s="1"/>
  <c r="AN10" i="9"/>
  <c r="BD10" i="9" s="1"/>
  <c r="AN9" i="9"/>
  <c r="BD9" i="9" s="1"/>
  <c r="AN8" i="9"/>
  <c r="BD8" i="9" s="1"/>
  <c r="AN7" i="9"/>
  <c r="BD7" i="9" s="1"/>
  <c r="AN6" i="9"/>
  <c r="BD6" i="9" s="1"/>
  <c r="AN15" i="9" l="1"/>
  <c r="BD15" i="9" s="1"/>
  <c r="AB52" i="11"/>
  <c r="AN39" i="9"/>
  <c r="BD39" i="9" s="1"/>
  <c r="AN35" i="9"/>
  <c r="BD35" i="9" s="1"/>
  <c r="AL43" i="9"/>
  <c r="AN36" i="9"/>
  <c r="BD36" i="9" s="1"/>
  <c r="AN37" i="9"/>
  <c r="BD37" i="9" s="1"/>
  <c r="AM43" i="9"/>
  <c r="AN38" i="9"/>
  <c r="BD38" i="9" s="1"/>
  <c r="AL29" i="9"/>
  <c r="AN29" i="9" s="1"/>
  <c r="BD29" i="9" s="1"/>
  <c r="AN23" i="9"/>
  <c r="BD23" i="9" s="1"/>
  <c r="AN34" i="9"/>
  <c r="BD34" i="9" s="1"/>
  <c r="X65" i="11"/>
  <c r="W65" i="11"/>
  <c r="U65" i="11"/>
  <c r="T65" i="11"/>
  <c r="R65" i="11"/>
  <c r="Q65" i="11"/>
  <c r="O65" i="11"/>
  <c r="N65" i="11"/>
  <c r="L65" i="11"/>
  <c r="K65" i="11"/>
  <c r="I65" i="11"/>
  <c r="H65" i="11"/>
  <c r="F65" i="11"/>
  <c r="E65" i="11"/>
  <c r="C65" i="11"/>
  <c r="B65" i="11"/>
  <c r="AA64" i="11"/>
  <c r="Z64" i="11"/>
  <c r="Y64" i="11"/>
  <c r="V64" i="11"/>
  <c r="S64" i="11"/>
  <c r="P64" i="11"/>
  <c r="M64" i="11"/>
  <c r="J64" i="11"/>
  <c r="G64" i="11"/>
  <c r="D64" i="11"/>
  <c r="AA63" i="11"/>
  <c r="Z63" i="11"/>
  <c r="Y63" i="11"/>
  <c r="V63" i="11"/>
  <c r="S63" i="11"/>
  <c r="P63" i="11"/>
  <c r="M63" i="11"/>
  <c r="D63" i="11"/>
  <c r="AA62" i="11"/>
  <c r="Z62" i="11"/>
  <c r="Y62" i="11"/>
  <c r="V62" i="11"/>
  <c r="S62" i="11"/>
  <c r="P62" i="11"/>
  <c r="M62" i="11"/>
  <c r="J62" i="11"/>
  <c r="G62" i="11"/>
  <c r="D62" i="11"/>
  <c r="AA61" i="11"/>
  <c r="Z61" i="11"/>
  <c r="Y61" i="11"/>
  <c r="V61" i="11"/>
  <c r="S61" i="11"/>
  <c r="P61" i="11"/>
  <c r="M61" i="11"/>
  <c r="J61" i="11"/>
  <c r="G61" i="11"/>
  <c r="D61" i="11"/>
  <c r="AA60" i="11"/>
  <c r="Z60" i="11"/>
  <c r="Y60" i="11"/>
  <c r="V60" i="11"/>
  <c r="S60" i="11"/>
  <c r="P60" i="11"/>
  <c r="M60" i="11"/>
  <c r="J60" i="11"/>
  <c r="G60" i="11"/>
  <c r="D60" i="11"/>
  <c r="AA59" i="11"/>
  <c r="Z59" i="11"/>
  <c r="Y59" i="11"/>
  <c r="V59" i="11"/>
  <c r="S59" i="11"/>
  <c r="P59" i="11"/>
  <c r="M59" i="11"/>
  <c r="J59" i="11"/>
  <c r="G59" i="11"/>
  <c r="D59" i="11"/>
  <c r="AA58" i="11"/>
  <c r="Z58" i="11"/>
  <c r="Y58" i="11"/>
  <c r="V58" i="11"/>
  <c r="S58" i="11"/>
  <c r="P58" i="11"/>
  <c r="M58" i="11"/>
  <c r="J58" i="11"/>
  <c r="G58" i="11"/>
  <c r="D58" i="11"/>
  <c r="AA57" i="11"/>
  <c r="Z57" i="11"/>
  <c r="Y57" i="11"/>
  <c r="V57" i="11"/>
  <c r="S57" i="11"/>
  <c r="P57" i="11"/>
  <c r="M57" i="11"/>
  <c r="J57" i="11"/>
  <c r="G57" i="11"/>
  <c r="D57" i="11"/>
  <c r="AN43" i="9" l="1"/>
  <c r="BD43" i="9" s="1"/>
  <c r="D65" i="11"/>
  <c r="Y65" i="11"/>
  <c r="AB59" i="11"/>
  <c r="AB64" i="11"/>
  <c r="AB61" i="11"/>
  <c r="J65" i="11"/>
  <c r="V65" i="11"/>
  <c r="S65" i="11"/>
  <c r="P65" i="11"/>
  <c r="M65" i="11"/>
  <c r="AB62" i="11"/>
  <c r="Z65" i="11"/>
  <c r="G65" i="11"/>
  <c r="AA65" i="11"/>
  <c r="AB58" i="11"/>
  <c r="AB60" i="11"/>
  <c r="AB63" i="11"/>
  <c r="AB57" i="11"/>
  <c r="X78" i="11"/>
  <c r="W78" i="11"/>
  <c r="U78" i="11"/>
  <c r="T78" i="11"/>
  <c r="R78" i="11"/>
  <c r="Q78" i="11"/>
  <c r="O78" i="11"/>
  <c r="N78" i="11"/>
  <c r="L78" i="11"/>
  <c r="K78" i="11"/>
  <c r="I78" i="11"/>
  <c r="H78" i="11"/>
  <c r="F78" i="11"/>
  <c r="E78" i="11"/>
  <c r="C78" i="11"/>
  <c r="B78" i="11"/>
  <c r="AA77" i="11"/>
  <c r="Z77" i="11"/>
  <c r="Y77" i="11"/>
  <c r="V77" i="11"/>
  <c r="S77" i="11"/>
  <c r="P77" i="11"/>
  <c r="M77" i="11"/>
  <c r="J77" i="11"/>
  <c r="G77" i="11"/>
  <c r="D77" i="11"/>
  <c r="AA76" i="11"/>
  <c r="Z76" i="11"/>
  <c r="Y76" i="11"/>
  <c r="V76" i="11"/>
  <c r="S76" i="11"/>
  <c r="P76" i="11"/>
  <c r="M76" i="11"/>
  <c r="D76" i="11"/>
  <c r="AA75" i="11"/>
  <c r="Z75" i="11"/>
  <c r="Y75" i="11"/>
  <c r="V75" i="11"/>
  <c r="S75" i="11"/>
  <c r="P75" i="11"/>
  <c r="M75" i="11"/>
  <c r="J75" i="11"/>
  <c r="G75" i="11"/>
  <c r="D75" i="11"/>
  <c r="AA74" i="11"/>
  <c r="Z74" i="11"/>
  <c r="Y74" i="11"/>
  <c r="V74" i="11"/>
  <c r="S74" i="11"/>
  <c r="P74" i="11"/>
  <c r="M74" i="11"/>
  <c r="J74" i="11"/>
  <c r="G74" i="11"/>
  <c r="D74" i="11"/>
  <c r="AA73" i="11"/>
  <c r="Z73" i="11"/>
  <c r="Y73" i="11"/>
  <c r="V73" i="11"/>
  <c r="S73" i="11"/>
  <c r="P73" i="11"/>
  <c r="M73" i="11"/>
  <c r="J73" i="11"/>
  <c r="G73" i="11"/>
  <c r="D73" i="11"/>
  <c r="AA72" i="11"/>
  <c r="Z72" i="11"/>
  <c r="Y72" i="11"/>
  <c r="V72" i="11"/>
  <c r="S72" i="11"/>
  <c r="P72" i="11"/>
  <c r="M72" i="11"/>
  <c r="J72" i="11"/>
  <c r="G72" i="11"/>
  <c r="D72" i="11"/>
  <c r="AA71" i="11"/>
  <c r="Z71" i="11"/>
  <c r="Y71" i="11"/>
  <c r="V71" i="11"/>
  <c r="S71" i="11"/>
  <c r="P71" i="11"/>
  <c r="M71" i="11"/>
  <c r="J71" i="11"/>
  <c r="G71" i="11"/>
  <c r="D71" i="11"/>
  <c r="AA70" i="11"/>
  <c r="Z70" i="11"/>
  <c r="Y70" i="11"/>
  <c r="V70" i="11"/>
  <c r="S70" i="11"/>
  <c r="P70" i="11"/>
  <c r="M70" i="11"/>
  <c r="J70" i="11"/>
  <c r="G70" i="11"/>
  <c r="D70" i="11"/>
  <c r="Y78" i="11" l="1"/>
  <c r="AB65" i="11"/>
  <c r="V78" i="11"/>
  <c r="AB77" i="11"/>
  <c r="S78" i="11"/>
  <c r="P78" i="11"/>
  <c r="M78" i="11"/>
  <c r="J78" i="11"/>
  <c r="AB75" i="11"/>
  <c r="AB72" i="11"/>
  <c r="AB74" i="11"/>
  <c r="AA78" i="11"/>
  <c r="G78" i="11"/>
  <c r="AB73" i="11"/>
  <c r="AB71" i="11"/>
  <c r="D78" i="11"/>
  <c r="Z78" i="11"/>
  <c r="AB76" i="11"/>
  <c r="AB70" i="11"/>
  <c r="Z558" i="11"/>
  <c r="AA564" i="11"/>
  <c r="Z564" i="11"/>
  <c r="AA563" i="11"/>
  <c r="Z563" i="11"/>
  <c r="AA562" i="11"/>
  <c r="Z562" i="11"/>
  <c r="AA561" i="11"/>
  <c r="Z561" i="11"/>
  <c r="AA560" i="11"/>
  <c r="Z560" i="11"/>
  <c r="AA559" i="11"/>
  <c r="Z559" i="11"/>
  <c r="AA558" i="11"/>
  <c r="X565" i="11"/>
  <c r="W565" i="11"/>
  <c r="Y564" i="11"/>
  <c r="Y563" i="11"/>
  <c r="Y562" i="11"/>
  <c r="Y561" i="11"/>
  <c r="Y560" i="11"/>
  <c r="Y559" i="11"/>
  <c r="Y558" i="11"/>
  <c r="AA553" i="11"/>
  <c r="Z553" i="11"/>
  <c r="AA552" i="11"/>
  <c r="Z552" i="11"/>
  <c r="AA551" i="11"/>
  <c r="Z551" i="11"/>
  <c r="AA550" i="11"/>
  <c r="Z550" i="11"/>
  <c r="AA549" i="11"/>
  <c r="Z549" i="11"/>
  <c r="AA548" i="11"/>
  <c r="Z548" i="11"/>
  <c r="AA547" i="11"/>
  <c r="Z547" i="11"/>
  <c r="X554" i="11"/>
  <c r="W554" i="11"/>
  <c r="Y553" i="11"/>
  <c r="Y552" i="11"/>
  <c r="Y551" i="11"/>
  <c r="Y550" i="11"/>
  <c r="Y549" i="11"/>
  <c r="Y548" i="11"/>
  <c r="Y547" i="11"/>
  <c r="AA541" i="11"/>
  <c r="Z541" i="11"/>
  <c r="AA540" i="11"/>
  <c r="Z540" i="11"/>
  <c r="AA539" i="11"/>
  <c r="Z539" i="11"/>
  <c r="AA538" i="11"/>
  <c r="Z538" i="11"/>
  <c r="AA537" i="11"/>
  <c r="Z537" i="11"/>
  <c r="AA536" i="11"/>
  <c r="Z536" i="11"/>
  <c r="AA535" i="11"/>
  <c r="Z535" i="11"/>
  <c r="X542" i="11"/>
  <c r="W542" i="11"/>
  <c r="Y541" i="11"/>
  <c r="Y540" i="11"/>
  <c r="Y539" i="11"/>
  <c r="Y538" i="11"/>
  <c r="Y537" i="11"/>
  <c r="Y536" i="11"/>
  <c r="Y535" i="11"/>
  <c r="AA530" i="11"/>
  <c r="Z530" i="11"/>
  <c r="AA529" i="11"/>
  <c r="Z529" i="11"/>
  <c r="AA528" i="11"/>
  <c r="Z528" i="11"/>
  <c r="AA527" i="11"/>
  <c r="Z527" i="11"/>
  <c r="AA526" i="11"/>
  <c r="Z526" i="11"/>
  <c r="AA525" i="11"/>
  <c r="Z525" i="11"/>
  <c r="AA524" i="11"/>
  <c r="Z524" i="11"/>
  <c r="X531" i="11"/>
  <c r="W531" i="11"/>
  <c r="Y530" i="11"/>
  <c r="Y529" i="11"/>
  <c r="Y528" i="11"/>
  <c r="Y527" i="11"/>
  <c r="Y526" i="11"/>
  <c r="Y525" i="11"/>
  <c r="Y524" i="11"/>
  <c r="AA519" i="11"/>
  <c r="Z519" i="11"/>
  <c r="AA518" i="11"/>
  <c r="Z518" i="11"/>
  <c r="AA517" i="11"/>
  <c r="Z517" i="11"/>
  <c r="AA516" i="11"/>
  <c r="Z516" i="11"/>
  <c r="AA515" i="11"/>
  <c r="Z515" i="11"/>
  <c r="AA514" i="11"/>
  <c r="Z514" i="11"/>
  <c r="AA513" i="11"/>
  <c r="Z513" i="11"/>
  <c r="X520" i="11"/>
  <c r="W520" i="11"/>
  <c r="Y519" i="11"/>
  <c r="Y518" i="11"/>
  <c r="Y517" i="11"/>
  <c r="Y516" i="11"/>
  <c r="Y515" i="11"/>
  <c r="Y514" i="11"/>
  <c r="Y513" i="11"/>
  <c r="AA508" i="11"/>
  <c r="Z508" i="11"/>
  <c r="AA507" i="11"/>
  <c r="Z507" i="11"/>
  <c r="AA506" i="11"/>
  <c r="Z506" i="11"/>
  <c r="AA505" i="11"/>
  <c r="Z505" i="11"/>
  <c r="AA504" i="11"/>
  <c r="Z504" i="11"/>
  <c r="AA503" i="11"/>
  <c r="Z503" i="11"/>
  <c r="AA502" i="11"/>
  <c r="Z502" i="11"/>
  <c r="X509" i="11"/>
  <c r="W509" i="11"/>
  <c r="Y508" i="11"/>
  <c r="Y507" i="11"/>
  <c r="Y506" i="11"/>
  <c r="Y505" i="11"/>
  <c r="Y504" i="11"/>
  <c r="Y503" i="11"/>
  <c r="Y502" i="11"/>
  <c r="B509" i="11"/>
  <c r="C509" i="11"/>
  <c r="E509" i="11"/>
  <c r="F509" i="11"/>
  <c r="H509" i="11"/>
  <c r="I509" i="11"/>
  <c r="K509" i="11"/>
  <c r="L509" i="11"/>
  <c r="N509" i="11"/>
  <c r="O509" i="11"/>
  <c r="Q509" i="11"/>
  <c r="R509" i="11"/>
  <c r="T509" i="11"/>
  <c r="U509" i="11"/>
  <c r="AA496" i="11"/>
  <c r="Z496" i="11"/>
  <c r="AA495" i="11"/>
  <c r="Z495" i="11"/>
  <c r="AA494" i="11"/>
  <c r="Z494" i="11"/>
  <c r="AA493" i="11"/>
  <c r="Z493" i="11"/>
  <c r="AA492" i="11"/>
  <c r="Z492" i="11"/>
  <c r="AA491" i="11"/>
  <c r="Z491" i="11"/>
  <c r="AA490" i="11"/>
  <c r="Z490" i="11"/>
  <c r="X497" i="11"/>
  <c r="W497" i="11"/>
  <c r="Y496" i="11"/>
  <c r="Y495" i="11"/>
  <c r="Y494" i="11"/>
  <c r="Y493" i="11"/>
  <c r="Y492" i="11"/>
  <c r="Y491" i="11"/>
  <c r="Y490" i="11"/>
  <c r="AA485" i="11"/>
  <c r="Z485" i="11"/>
  <c r="AA484" i="11"/>
  <c r="Z484" i="11"/>
  <c r="AA483" i="11"/>
  <c r="Z483" i="11"/>
  <c r="AA482" i="11"/>
  <c r="Z482" i="11"/>
  <c r="AA481" i="11"/>
  <c r="Z481" i="11"/>
  <c r="AA480" i="11"/>
  <c r="Z480" i="11"/>
  <c r="AA479" i="11"/>
  <c r="Z479" i="11"/>
  <c r="AA478" i="11"/>
  <c r="Z478" i="11"/>
  <c r="Y478" i="11"/>
  <c r="X486" i="11"/>
  <c r="W486" i="11"/>
  <c r="Y485" i="11"/>
  <c r="Y484" i="11"/>
  <c r="Y483" i="11"/>
  <c r="Y482" i="11"/>
  <c r="Y481" i="11"/>
  <c r="Y480" i="11"/>
  <c r="Y479" i="11"/>
  <c r="AB78" i="11" l="1"/>
  <c r="Y531" i="11"/>
  <c r="AB547" i="11"/>
  <c r="Y520" i="11"/>
  <c r="Y565" i="11"/>
  <c r="Y554" i="11"/>
  <c r="Y542" i="11"/>
  <c r="Y509" i="11"/>
  <c r="Y486" i="11"/>
  <c r="Y497" i="11"/>
  <c r="AA473" i="11"/>
  <c r="Z473" i="11"/>
  <c r="AA472" i="11"/>
  <c r="Z472" i="11"/>
  <c r="AA471" i="11"/>
  <c r="Z471" i="11"/>
  <c r="AA470" i="11"/>
  <c r="Z470" i="11"/>
  <c r="AA469" i="11"/>
  <c r="Z469" i="11"/>
  <c r="AA468" i="11"/>
  <c r="Z468" i="11"/>
  <c r="AA467" i="11"/>
  <c r="Z467" i="11"/>
  <c r="AA466" i="11"/>
  <c r="Z466" i="11"/>
  <c r="X474" i="11"/>
  <c r="W474" i="11"/>
  <c r="Y473" i="11"/>
  <c r="Y472" i="11"/>
  <c r="Y471" i="11"/>
  <c r="Y470" i="11"/>
  <c r="Y469" i="11"/>
  <c r="Y468" i="11"/>
  <c r="Y467" i="11"/>
  <c r="Y466" i="11"/>
  <c r="AA461" i="11"/>
  <c r="Z461" i="11"/>
  <c r="AA460" i="11"/>
  <c r="Z460" i="11"/>
  <c r="AA459" i="11"/>
  <c r="Z459" i="11"/>
  <c r="AA458" i="11"/>
  <c r="Z458" i="11"/>
  <c r="AA457" i="11"/>
  <c r="Z457" i="11"/>
  <c r="AA456" i="11"/>
  <c r="Z456" i="11"/>
  <c r="AA455" i="11"/>
  <c r="Z455" i="11"/>
  <c r="X462" i="11"/>
  <c r="W462" i="11"/>
  <c r="Y461" i="11"/>
  <c r="Y460" i="11"/>
  <c r="Y459" i="11"/>
  <c r="Y458" i="11"/>
  <c r="Y457" i="11"/>
  <c r="Y456" i="11"/>
  <c r="Y455" i="11"/>
  <c r="AA449" i="11"/>
  <c r="Z449" i="11"/>
  <c r="AA448" i="11"/>
  <c r="Z448" i="11"/>
  <c r="AA447" i="11"/>
  <c r="Z447" i="11"/>
  <c r="AA446" i="11"/>
  <c r="Z446" i="11"/>
  <c r="AA445" i="11"/>
  <c r="Z445" i="11"/>
  <c r="AA444" i="11"/>
  <c r="Z444" i="11"/>
  <c r="AA443" i="11"/>
  <c r="Z443" i="11"/>
  <c r="X450" i="11"/>
  <c r="W450" i="11"/>
  <c r="Y449" i="11"/>
  <c r="Y448" i="11"/>
  <c r="Y447" i="11"/>
  <c r="Y446" i="11"/>
  <c r="Y445" i="11"/>
  <c r="Y444" i="11"/>
  <c r="Y443" i="11"/>
  <c r="AA438" i="11"/>
  <c r="Z438" i="11"/>
  <c r="AA437" i="11"/>
  <c r="Z437" i="11"/>
  <c r="AA436" i="11"/>
  <c r="Z436" i="11"/>
  <c r="AA435" i="11"/>
  <c r="Z435" i="11"/>
  <c r="AA434" i="11"/>
  <c r="Z434" i="11"/>
  <c r="AA433" i="11"/>
  <c r="Z433" i="11"/>
  <c r="AA432" i="11"/>
  <c r="Z432" i="11"/>
  <c r="AA431" i="11"/>
  <c r="Z431" i="11"/>
  <c r="X439" i="11"/>
  <c r="W439" i="11"/>
  <c r="Y438" i="11"/>
  <c r="Y437" i="11"/>
  <c r="Y436" i="11"/>
  <c r="Y435" i="11"/>
  <c r="Y434" i="11"/>
  <c r="Y433" i="11"/>
  <c r="Y432" i="11"/>
  <c r="Y431" i="11"/>
  <c r="AA426" i="11"/>
  <c r="Z426" i="11"/>
  <c r="AA425" i="11"/>
  <c r="Z425" i="11"/>
  <c r="AA424" i="11"/>
  <c r="Z424" i="11"/>
  <c r="AA423" i="11"/>
  <c r="Z423" i="11"/>
  <c r="AA422" i="11"/>
  <c r="Z422" i="11"/>
  <c r="AA421" i="11"/>
  <c r="Z421" i="11"/>
  <c r="AA420" i="11"/>
  <c r="Z420" i="11"/>
  <c r="AA419" i="11"/>
  <c r="Z419" i="11"/>
  <c r="X427" i="11"/>
  <c r="W427" i="11"/>
  <c r="Y426" i="11"/>
  <c r="Y425" i="11"/>
  <c r="Y424" i="11"/>
  <c r="Y423" i="11"/>
  <c r="Y422" i="11"/>
  <c r="Y421" i="11"/>
  <c r="Y420" i="11"/>
  <c r="Y419" i="11"/>
  <c r="Z408" i="11"/>
  <c r="AA414" i="11"/>
  <c r="Z414" i="11"/>
  <c r="AA413" i="11"/>
  <c r="Z413" i="11"/>
  <c r="AA412" i="11"/>
  <c r="Z412" i="11"/>
  <c r="AA411" i="11"/>
  <c r="Z411" i="11"/>
  <c r="AA410" i="11"/>
  <c r="Z410" i="11"/>
  <c r="AA409" i="11"/>
  <c r="Z409" i="11"/>
  <c r="AA408" i="11"/>
  <c r="X415" i="11"/>
  <c r="W415" i="11"/>
  <c r="Y414" i="11"/>
  <c r="Y413" i="11"/>
  <c r="Y412" i="11"/>
  <c r="Y411" i="11"/>
  <c r="Y410" i="11"/>
  <c r="Y409" i="11"/>
  <c r="Y408" i="11"/>
  <c r="AB455" i="11" l="1"/>
  <c r="AB456" i="11"/>
  <c r="Y439" i="11"/>
  <c r="Y462" i="11"/>
  <c r="Y474" i="11"/>
  <c r="Y427" i="11"/>
  <c r="Y450" i="11"/>
  <c r="Y415" i="11"/>
  <c r="AA402" i="11"/>
  <c r="Z402" i="11"/>
  <c r="AA401" i="11"/>
  <c r="Z401" i="11"/>
  <c r="AA400" i="11"/>
  <c r="Z400" i="11"/>
  <c r="AA399" i="11"/>
  <c r="Z399" i="11"/>
  <c r="AA398" i="11"/>
  <c r="Z398" i="11"/>
  <c r="AA397" i="11"/>
  <c r="Z397" i="11"/>
  <c r="AA396" i="11"/>
  <c r="Z396" i="11"/>
  <c r="X403" i="11"/>
  <c r="W403" i="11"/>
  <c r="Y402" i="11"/>
  <c r="Y401" i="11"/>
  <c r="Y400" i="11"/>
  <c r="Y399" i="11"/>
  <c r="Y398" i="11"/>
  <c r="Y397" i="11"/>
  <c r="Y396" i="11"/>
  <c r="B403" i="11"/>
  <c r="Z384" i="11"/>
  <c r="AA391" i="11"/>
  <c r="Z391" i="11"/>
  <c r="AA390" i="11"/>
  <c r="Z390" i="11"/>
  <c r="AA389" i="11"/>
  <c r="Z389" i="11"/>
  <c r="AA388" i="11"/>
  <c r="Z388" i="11"/>
  <c r="AA387" i="11"/>
  <c r="Z387" i="11"/>
  <c r="AA386" i="11"/>
  <c r="Z386" i="11"/>
  <c r="AA385" i="11"/>
  <c r="Z385" i="11"/>
  <c r="AA384" i="11"/>
  <c r="W392" i="11"/>
  <c r="X392" i="11"/>
  <c r="Y391" i="11"/>
  <c r="Y390" i="11"/>
  <c r="Y389" i="11"/>
  <c r="Y388" i="11"/>
  <c r="Y387" i="11"/>
  <c r="Y386" i="11"/>
  <c r="Y385" i="11"/>
  <c r="Y384" i="11"/>
  <c r="Z378" i="11"/>
  <c r="Z377" i="11"/>
  <c r="AA377" i="11"/>
  <c r="AA379" i="11"/>
  <c r="Z379" i="11"/>
  <c r="AA378" i="11"/>
  <c r="AA376" i="11"/>
  <c r="Z376" i="11"/>
  <c r="AA375" i="11"/>
  <c r="Z375" i="11"/>
  <c r="AA374" i="11"/>
  <c r="Z374" i="11"/>
  <c r="AA373" i="11"/>
  <c r="Z373" i="11"/>
  <c r="AA372" i="11"/>
  <c r="Z372" i="11"/>
  <c r="X380" i="11"/>
  <c r="Y377" i="11"/>
  <c r="W380" i="11"/>
  <c r="Y379" i="11"/>
  <c r="Y378" i="11"/>
  <c r="Y376" i="11"/>
  <c r="Y375" i="11"/>
  <c r="Y374" i="11"/>
  <c r="Y373" i="11"/>
  <c r="Y372" i="11"/>
  <c r="D354" i="11"/>
  <c r="G354" i="11"/>
  <c r="J354" i="11"/>
  <c r="M354" i="11"/>
  <c r="P354" i="11"/>
  <c r="S354" i="11"/>
  <c r="V354" i="11"/>
  <c r="Y354" i="11"/>
  <c r="Z354" i="11"/>
  <c r="AA354" i="11"/>
  <c r="D355" i="11"/>
  <c r="G355" i="11"/>
  <c r="J355" i="11"/>
  <c r="M355" i="11"/>
  <c r="P355" i="11"/>
  <c r="S355" i="11"/>
  <c r="V355" i="11"/>
  <c r="Y355" i="11"/>
  <c r="Z355" i="11"/>
  <c r="AA355" i="11"/>
  <c r="B356" i="11"/>
  <c r="C356" i="11"/>
  <c r="E356" i="11"/>
  <c r="F356" i="11"/>
  <c r="H356" i="11"/>
  <c r="I356" i="11"/>
  <c r="K356" i="11"/>
  <c r="L356" i="11"/>
  <c r="N356" i="11"/>
  <c r="O356" i="11"/>
  <c r="Q356" i="11"/>
  <c r="R356" i="11"/>
  <c r="T356" i="11"/>
  <c r="U356" i="11"/>
  <c r="W356" i="11"/>
  <c r="X356" i="11"/>
  <c r="D361" i="11"/>
  <c r="G361" i="11"/>
  <c r="J361" i="11"/>
  <c r="M361" i="11"/>
  <c r="P361" i="11"/>
  <c r="S361" i="11"/>
  <c r="V361" i="11"/>
  <c r="Y361" i="11"/>
  <c r="Z361" i="11"/>
  <c r="AA361" i="11"/>
  <c r="X368" i="11"/>
  <c r="W368" i="11"/>
  <c r="AA367" i="11"/>
  <c r="Z367" i="11"/>
  <c r="AA366" i="11"/>
  <c r="Z366" i="11"/>
  <c r="AA365" i="11"/>
  <c r="Z365" i="11"/>
  <c r="AA364" i="11"/>
  <c r="Z364" i="11"/>
  <c r="AA363" i="11"/>
  <c r="Z363" i="11"/>
  <c r="AA362" i="11"/>
  <c r="Z362" i="11"/>
  <c r="Z349" i="11"/>
  <c r="Y349" i="11"/>
  <c r="Y367" i="11"/>
  <c r="Y366" i="11"/>
  <c r="Y365" i="11"/>
  <c r="Y364" i="11"/>
  <c r="Y363" i="11"/>
  <c r="Y362" i="11"/>
  <c r="AA353" i="11"/>
  <c r="Z353" i="11"/>
  <c r="AA352" i="11"/>
  <c r="Z352" i="11"/>
  <c r="AA351" i="11"/>
  <c r="Z351" i="11"/>
  <c r="AA350" i="11"/>
  <c r="Z350" i="11"/>
  <c r="AA349" i="11"/>
  <c r="Y353" i="11"/>
  <c r="Y352" i="11"/>
  <c r="Y351" i="11"/>
  <c r="Y350" i="11"/>
  <c r="AA344" i="11"/>
  <c r="Z344" i="11"/>
  <c r="AA343" i="11"/>
  <c r="Z343" i="11"/>
  <c r="AA342" i="11"/>
  <c r="Z342" i="11"/>
  <c r="AA341" i="11"/>
  <c r="Z341" i="11"/>
  <c r="AA340" i="11"/>
  <c r="Z340" i="11"/>
  <c r="AA339" i="11"/>
  <c r="Z339" i="11"/>
  <c r="AA338" i="11"/>
  <c r="Z338" i="11"/>
  <c r="AA337" i="11"/>
  <c r="Z337" i="11"/>
  <c r="X345" i="11"/>
  <c r="W345" i="11"/>
  <c r="Y344" i="11"/>
  <c r="Y343" i="11"/>
  <c r="Y342" i="11"/>
  <c r="Y341" i="11"/>
  <c r="Y340" i="11"/>
  <c r="Y339" i="11"/>
  <c r="Y338" i="11"/>
  <c r="Y337" i="11"/>
  <c r="Z325" i="11"/>
  <c r="AA332" i="11"/>
  <c r="Z332" i="11"/>
  <c r="AA331" i="11"/>
  <c r="Z331" i="11"/>
  <c r="AA330" i="11"/>
  <c r="Z330" i="11"/>
  <c r="AA329" i="11"/>
  <c r="Z329" i="11"/>
  <c r="AA328" i="11"/>
  <c r="Z328" i="11"/>
  <c r="AA327" i="11"/>
  <c r="Z327" i="11"/>
  <c r="AA326" i="11"/>
  <c r="Z326" i="11"/>
  <c r="AA325" i="11"/>
  <c r="W333" i="11"/>
  <c r="X333" i="11"/>
  <c r="Y332" i="11"/>
  <c r="Y331" i="11"/>
  <c r="Y330" i="11"/>
  <c r="Y329" i="11"/>
  <c r="Y328" i="11"/>
  <c r="Y327" i="11"/>
  <c r="Y326" i="11"/>
  <c r="Y325" i="11"/>
  <c r="AA320" i="11"/>
  <c r="Z320" i="11"/>
  <c r="AA319" i="11"/>
  <c r="Z319" i="11"/>
  <c r="AA318" i="11"/>
  <c r="Z318" i="11"/>
  <c r="AA317" i="11"/>
  <c r="Z317" i="11"/>
  <c r="AA316" i="11"/>
  <c r="Z316" i="11"/>
  <c r="AA315" i="11"/>
  <c r="Z315" i="11"/>
  <c r="AA314" i="11"/>
  <c r="Z314" i="11"/>
  <c r="X321" i="11"/>
  <c r="W321" i="11"/>
  <c r="Y320" i="11"/>
  <c r="Y319" i="11"/>
  <c r="Y318" i="11"/>
  <c r="Y317" i="11"/>
  <c r="Y316" i="11"/>
  <c r="Y315" i="11"/>
  <c r="Y314" i="11"/>
  <c r="AA308" i="11"/>
  <c r="Z308" i="11"/>
  <c r="AA307" i="11"/>
  <c r="Z307" i="11"/>
  <c r="AA306" i="11"/>
  <c r="Z306" i="11"/>
  <c r="AA305" i="11"/>
  <c r="Z305" i="11"/>
  <c r="AA304" i="11"/>
  <c r="Z304" i="11"/>
  <c r="AA303" i="11"/>
  <c r="Z303" i="11"/>
  <c r="AA302" i="11"/>
  <c r="Z302" i="11"/>
  <c r="X309" i="11"/>
  <c r="W309" i="11"/>
  <c r="Y308" i="11"/>
  <c r="Y307" i="11"/>
  <c r="Y306" i="11"/>
  <c r="Y305" i="11"/>
  <c r="Y304" i="11"/>
  <c r="Y303" i="11"/>
  <c r="Y302" i="11"/>
  <c r="AA297" i="11"/>
  <c r="Z297" i="11"/>
  <c r="AA296" i="11"/>
  <c r="Z296" i="11"/>
  <c r="AA295" i="11"/>
  <c r="Z295" i="11"/>
  <c r="AA294" i="11"/>
  <c r="Z294" i="11"/>
  <c r="AA293" i="11"/>
  <c r="Z293" i="11"/>
  <c r="AA292" i="11"/>
  <c r="Z292" i="11"/>
  <c r="AA291" i="11"/>
  <c r="Z291" i="11"/>
  <c r="AA290" i="11"/>
  <c r="Z290" i="11"/>
  <c r="X298" i="11"/>
  <c r="W298" i="11"/>
  <c r="Y297" i="11"/>
  <c r="Y296" i="11"/>
  <c r="Y295" i="11"/>
  <c r="Y294" i="11"/>
  <c r="Y293" i="11"/>
  <c r="Y292" i="11"/>
  <c r="Y291" i="11"/>
  <c r="Y290" i="11"/>
  <c r="AB361" i="11" l="1"/>
  <c r="AB384" i="11"/>
  <c r="Y380" i="11"/>
  <c r="Y403" i="11"/>
  <c r="AB354" i="11"/>
  <c r="Y392" i="11"/>
  <c r="Y333" i="11"/>
  <c r="Y356" i="11"/>
  <c r="AB355" i="11"/>
  <c r="Y309" i="11"/>
  <c r="AA356" i="11"/>
  <c r="Z356" i="11"/>
  <c r="Y368" i="11"/>
  <c r="Y298" i="11"/>
  <c r="Y321" i="11"/>
  <c r="Y345" i="11"/>
  <c r="Z284" i="11"/>
  <c r="AA285" i="11"/>
  <c r="Z285" i="11"/>
  <c r="AA284" i="11"/>
  <c r="AA283" i="11"/>
  <c r="Z283" i="11"/>
  <c r="AA282" i="11"/>
  <c r="Z282" i="11"/>
  <c r="AA281" i="11"/>
  <c r="Z281" i="11"/>
  <c r="AA280" i="11"/>
  <c r="Z280" i="11"/>
  <c r="AA279" i="11"/>
  <c r="Z279" i="11"/>
  <c r="AA278" i="11"/>
  <c r="Z278" i="11"/>
  <c r="X286" i="11"/>
  <c r="W286" i="11"/>
  <c r="Y285" i="11"/>
  <c r="Y284" i="11"/>
  <c r="Y283" i="11"/>
  <c r="Y282" i="11"/>
  <c r="Y281" i="11"/>
  <c r="Y280" i="11"/>
  <c r="Y279" i="11"/>
  <c r="Y278" i="11"/>
  <c r="AA273" i="11"/>
  <c r="Z273" i="11"/>
  <c r="AA272" i="11"/>
  <c r="Z272" i="11"/>
  <c r="AA271" i="11"/>
  <c r="Z271" i="11"/>
  <c r="AA270" i="11"/>
  <c r="Z270" i="11"/>
  <c r="AA269" i="11"/>
  <c r="Z269" i="11"/>
  <c r="AA268" i="11"/>
  <c r="Z268" i="11"/>
  <c r="AA267" i="11"/>
  <c r="Z267" i="11"/>
  <c r="AA266" i="11"/>
  <c r="Z266" i="11"/>
  <c r="X274" i="11"/>
  <c r="W274" i="11"/>
  <c r="Y273" i="11"/>
  <c r="Y272" i="11"/>
  <c r="Y271" i="11"/>
  <c r="Y270" i="11"/>
  <c r="Y269" i="11"/>
  <c r="Y268" i="11"/>
  <c r="Y267" i="11"/>
  <c r="Y266" i="11"/>
  <c r="AA260" i="11"/>
  <c r="Z260" i="11"/>
  <c r="AA259" i="11"/>
  <c r="Z259" i="11"/>
  <c r="AA258" i="11"/>
  <c r="Z258" i="11"/>
  <c r="AA257" i="11"/>
  <c r="Z257" i="11"/>
  <c r="AA256" i="11"/>
  <c r="Z256" i="11"/>
  <c r="AA255" i="11"/>
  <c r="Z255" i="11"/>
  <c r="AA254" i="11"/>
  <c r="Z254" i="11"/>
  <c r="AA253" i="11"/>
  <c r="Z253" i="11"/>
  <c r="X261" i="11"/>
  <c r="W261" i="11"/>
  <c r="Y260" i="11"/>
  <c r="Y259" i="11"/>
  <c r="Y258" i="11"/>
  <c r="Y257" i="11"/>
  <c r="Y256" i="11"/>
  <c r="Y255" i="11"/>
  <c r="Y254" i="11"/>
  <c r="Y253" i="11"/>
  <c r="Y274" i="11" l="1"/>
  <c r="Y261" i="11"/>
  <c r="Y286" i="11"/>
  <c r="AA248" i="11"/>
  <c r="Z248" i="11"/>
  <c r="AA247" i="11"/>
  <c r="Z247" i="11"/>
  <c r="AA246" i="11"/>
  <c r="Z246" i="11"/>
  <c r="AA245" i="11"/>
  <c r="Z245" i="11"/>
  <c r="AA244" i="11"/>
  <c r="Z244" i="11"/>
  <c r="AA243" i="11"/>
  <c r="Z243" i="11"/>
  <c r="AA242" i="11"/>
  <c r="Z242" i="11"/>
  <c r="AA241" i="11"/>
  <c r="Z241" i="11"/>
  <c r="X249" i="11"/>
  <c r="W249" i="11"/>
  <c r="Y248" i="11"/>
  <c r="Y247" i="11"/>
  <c r="Y246" i="11"/>
  <c r="Y245" i="11"/>
  <c r="Y244" i="11"/>
  <c r="Y243" i="11"/>
  <c r="Y242" i="11"/>
  <c r="Y241" i="11"/>
  <c r="AA236" i="11"/>
  <c r="Z236" i="11"/>
  <c r="AA235" i="11"/>
  <c r="Z235" i="11"/>
  <c r="AA234" i="11"/>
  <c r="Z234" i="11"/>
  <c r="AA233" i="11"/>
  <c r="Z233" i="11"/>
  <c r="AA232" i="11"/>
  <c r="Z232" i="11"/>
  <c r="AA231" i="11"/>
  <c r="Z231" i="11"/>
  <c r="AA230" i="11"/>
  <c r="Z230" i="11"/>
  <c r="AA229" i="11"/>
  <c r="Z229" i="11"/>
  <c r="Y236" i="11"/>
  <c r="Y235" i="11"/>
  <c r="Y234" i="11"/>
  <c r="Y233" i="11"/>
  <c r="Y232" i="11"/>
  <c r="Y231" i="11"/>
  <c r="Y230" i="11"/>
  <c r="Y229" i="11"/>
  <c r="X237" i="11"/>
  <c r="W237" i="11"/>
  <c r="AA224" i="11"/>
  <c r="Z224" i="11"/>
  <c r="AA223" i="11"/>
  <c r="Z223" i="11"/>
  <c r="AA222" i="11"/>
  <c r="Z222" i="11"/>
  <c r="AA221" i="11"/>
  <c r="Z221" i="11"/>
  <c r="AA220" i="11"/>
  <c r="Z220" i="11"/>
  <c r="AA219" i="11"/>
  <c r="Z219" i="11"/>
  <c r="AA218" i="11"/>
  <c r="Z218" i="11"/>
  <c r="AA217" i="11"/>
  <c r="Z217" i="11"/>
  <c r="X225" i="11"/>
  <c r="W225" i="11"/>
  <c r="Y224" i="11"/>
  <c r="Y223" i="11"/>
  <c r="Y222" i="11"/>
  <c r="Y221" i="11"/>
  <c r="Y220" i="11"/>
  <c r="Y219" i="11"/>
  <c r="Y218" i="11"/>
  <c r="Y217" i="11"/>
  <c r="Z204" i="11"/>
  <c r="AA211" i="11"/>
  <c r="Z211" i="11"/>
  <c r="AA210" i="11"/>
  <c r="Z210" i="11"/>
  <c r="AA209" i="11"/>
  <c r="Z209" i="11"/>
  <c r="AA208" i="11"/>
  <c r="Z208" i="11"/>
  <c r="AA207" i="11"/>
  <c r="Z207" i="11"/>
  <c r="AA206" i="11"/>
  <c r="Z206" i="11"/>
  <c r="AA205" i="11"/>
  <c r="Z205" i="11"/>
  <c r="AA204" i="11"/>
  <c r="Y204" i="11"/>
  <c r="W212" i="11"/>
  <c r="X212" i="11"/>
  <c r="Y211" i="11"/>
  <c r="Y210" i="11"/>
  <c r="Y209" i="11"/>
  <c r="Y208" i="11"/>
  <c r="Y207" i="11"/>
  <c r="Y206" i="11"/>
  <c r="Y205" i="11"/>
  <c r="Z192" i="11"/>
  <c r="AA199" i="11"/>
  <c r="Z199" i="11"/>
  <c r="AA198" i="11"/>
  <c r="Z198" i="11"/>
  <c r="AA197" i="11"/>
  <c r="Z197" i="11"/>
  <c r="AA196" i="11"/>
  <c r="Z196" i="11"/>
  <c r="AA195" i="11"/>
  <c r="Z195" i="11"/>
  <c r="AA194" i="11"/>
  <c r="Z194" i="11"/>
  <c r="AA193" i="11"/>
  <c r="Z193" i="11"/>
  <c r="AA192" i="11"/>
  <c r="X200" i="11"/>
  <c r="W200" i="11"/>
  <c r="Y199" i="11"/>
  <c r="Y198" i="11"/>
  <c r="Y197" i="11"/>
  <c r="Y196" i="11"/>
  <c r="Y195" i="11"/>
  <c r="Y194" i="11"/>
  <c r="Y193" i="11"/>
  <c r="Y192" i="11"/>
  <c r="Z155" i="11"/>
  <c r="AA187" i="11"/>
  <c r="Z187" i="1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X188" i="11"/>
  <c r="W188" i="11"/>
  <c r="Y187" i="11"/>
  <c r="Y186" i="11"/>
  <c r="Y185" i="11"/>
  <c r="Y184" i="11"/>
  <c r="Y183" i="11"/>
  <c r="Y182" i="11"/>
  <c r="Y181" i="11"/>
  <c r="Y180" i="11"/>
  <c r="Y168" i="11"/>
  <c r="Z168" i="11"/>
  <c r="X176" i="11"/>
  <c r="W176" i="11"/>
  <c r="W163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9" i="11"/>
  <c r="Z169" i="11"/>
  <c r="AA168" i="11"/>
  <c r="Y175" i="11"/>
  <c r="Y174" i="11"/>
  <c r="Y173" i="11"/>
  <c r="Y172" i="11"/>
  <c r="Y171" i="11"/>
  <c r="Y170" i="11"/>
  <c r="Y169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6" i="11"/>
  <c r="Z156" i="11"/>
  <c r="AA155" i="11"/>
  <c r="X163" i="11"/>
  <c r="Y162" i="11"/>
  <c r="Y161" i="11"/>
  <c r="Y160" i="11"/>
  <c r="Y159" i="11"/>
  <c r="Y158" i="11"/>
  <c r="Y157" i="11"/>
  <c r="Y156" i="11"/>
  <c r="Y155" i="11"/>
  <c r="Z237" i="11" l="1"/>
  <c r="Z176" i="11"/>
  <c r="Y237" i="11"/>
  <c r="Z188" i="11"/>
  <c r="Y176" i="11"/>
  <c r="Y163" i="11"/>
  <c r="Y212" i="11"/>
  <c r="Y188" i="11"/>
  <c r="Y200" i="11"/>
  <c r="Y225" i="11"/>
  <c r="Y249" i="11"/>
  <c r="Z143" i="11"/>
  <c r="W151" i="11"/>
  <c r="W139" i="11"/>
  <c r="Y131" i="11"/>
  <c r="AA150" i="11"/>
  <c r="Z150" i="11"/>
  <c r="AA149" i="11"/>
  <c r="Z149" i="11"/>
  <c r="AA148" i="11"/>
  <c r="Z148" i="11"/>
  <c r="AA147" i="11"/>
  <c r="Z147" i="11"/>
  <c r="AA146" i="11"/>
  <c r="Z146" i="11"/>
  <c r="AA145" i="11"/>
  <c r="Z145" i="11"/>
  <c r="AA144" i="11"/>
  <c r="Z144" i="11"/>
  <c r="AA143" i="11"/>
  <c r="X151" i="11"/>
  <c r="Y150" i="11"/>
  <c r="Y149" i="11"/>
  <c r="Y148" i="11"/>
  <c r="Y147" i="11"/>
  <c r="Y146" i="11"/>
  <c r="Y145" i="11"/>
  <c r="Y144" i="11"/>
  <c r="Y143" i="11"/>
  <c r="X139" i="11"/>
  <c r="Y138" i="11"/>
  <c r="Y137" i="11"/>
  <c r="Y136" i="11"/>
  <c r="Y135" i="11"/>
  <c r="Y134" i="11"/>
  <c r="Y133" i="11"/>
  <c r="Y13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B119" i="11"/>
  <c r="X127" i="11"/>
  <c r="W127" i="11"/>
  <c r="Y126" i="11"/>
  <c r="Y125" i="11"/>
  <c r="Y124" i="11"/>
  <c r="Y123" i="11"/>
  <c r="Y122" i="11"/>
  <c r="Y121" i="11"/>
  <c r="Y120" i="11"/>
  <c r="Y119" i="11"/>
  <c r="Z127" i="11" l="1"/>
  <c r="AB123" i="11"/>
  <c r="Y151" i="11"/>
  <c r="AA127" i="11"/>
  <c r="AB122" i="11"/>
  <c r="AB126" i="11"/>
  <c r="AB121" i="11"/>
  <c r="AB125" i="11"/>
  <c r="Y127" i="11"/>
  <c r="AB124" i="11"/>
  <c r="Y139" i="11"/>
  <c r="AB120" i="11"/>
  <c r="X114" i="11"/>
  <c r="W114" i="11"/>
  <c r="AA113" i="11"/>
  <c r="Z113" i="11"/>
  <c r="Y113" i="11"/>
  <c r="AA112" i="11"/>
  <c r="Z112" i="11"/>
  <c r="Y112" i="11"/>
  <c r="AA111" i="11"/>
  <c r="Z111" i="11"/>
  <c r="Y111" i="11"/>
  <c r="AA110" i="11"/>
  <c r="Z110" i="11"/>
  <c r="Y110" i="11"/>
  <c r="AA109" i="11"/>
  <c r="Z109" i="11"/>
  <c r="Y109" i="11"/>
  <c r="AA108" i="11"/>
  <c r="Z108" i="11"/>
  <c r="Y108" i="11"/>
  <c r="AA107" i="11"/>
  <c r="Z107" i="11"/>
  <c r="Y107" i="11"/>
  <c r="AA106" i="11"/>
  <c r="Z106" i="11"/>
  <c r="Y106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5" i="11"/>
  <c r="Z95" i="11"/>
  <c r="AA94" i="11"/>
  <c r="Z94" i="11"/>
  <c r="X102" i="11"/>
  <c r="W102" i="11"/>
  <c r="Y101" i="11"/>
  <c r="Y100" i="11"/>
  <c r="Y99" i="11"/>
  <c r="Y98" i="11"/>
  <c r="Y97" i="11"/>
  <c r="Y96" i="11"/>
  <c r="Y95" i="11"/>
  <c r="Y94" i="11"/>
  <c r="AA82" i="11"/>
  <c r="AA89" i="11"/>
  <c r="Z89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Z82" i="11"/>
  <c r="X90" i="11"/>
  <c r="W90" i="11"/>
  <c r="Y89" i="11"/>
  <c r="Y88" i="11"/>
  <c r="Y87" i="11"/>
  <c r="Y86" i="11"/>
  <c r="Y85" i="11"/>
  <c r="Y84" i="11"/>
  <c r="Y83" i="11"/>
  <c r="Y82" i="11"/>
  <c r="U90" i="11"/>
  <c r="T90" i="11"/>
  <c r="R90" i="11"/>
  <c r="Q90" i="11"/>
  <c r="O90" i="11"/>
  <c r="N90" i="11"/>
  <c r="L90" i="11"/>
  <c r="K90" i="11"/>
  <c r="I90" i="11"/>
  <c r="H90" i="11"/>
  <c r="F90" i="11"/>
  <c r="E90" i="11"/>
  <c r="C90" i="11"/>
  <c r="B90" i="11"/>
  <c r="V89" i="11"/>
  <c r="S89" i="11"/>
  <c r="P89" i="11"/>
  <c r="M89" i="11"/>
  <c r="J89" i="11"/>
  <c r="G89" i="11"/>
  <c r="D89" i="11"/>
  <c r="V88" i="11"/>
  <c r="S88" i="11"/>
  <c r="P88" i="11"/>
  <c r="M88" i="11"/>
  <c r="D88" i="11"/>
  <c r="V87" i="11"/>
  <c r="S87" i="11"/>
  <c r="P87" i="11"/>
  <c r="M87" i="11"/>
  <c r="J87" i="11"/>
  <c r="G87" i="11"/>
  <c r="D87" i="11"/>
  <c r="V86" i="11"/>
  <c r="S86" i="11"/>
  <c r="P86" i="11"/>
  <c r="M86" i="11"/>
  <c r="J86" i="11"/>
  <c r="G86" i="11"/>
  <c r="D86" i="11"/>
  <c r="V85" i="11"/>
  <c r="S85" i="11"/>
  <c r="P85" i="11"/>
  <c r="M85" i="11"/>
  <c r="J85" i="11"/>
  <c r="G85" i="11"/>
  <c r="D85" i="11"/>
  <c r="V84" i="11"/>
  <c r="S84" i="11"/>
  <c r="P84" i="11"/>
  <c r="M84" i="11"/>
  <c r="J84" i="11"/>
  <c r="G84" i="11"/>
  <c r="D84" i="11"/>
  <c r="V83" i="11"/>
  <c r="S83" i="11"/>
  <c r="P83" i="11"/>
  <c r="M83" i="11"/>
  <c r="J83" i="11"/>
  <c r="G83" i="11"/>
  <c r="D83" i="11"/>
  <c r="V82" i="11"/>
  <c r="S82" i="11"/>
  <c r="P82" i="11"/>
  <c r="M82" i="11"/>
  <c r="J82" i="11"/>
  <c r="G82" i="11"/>
  <c r="D82" i="11"/>
  <c r="AB82" i="11" l="1"/>
  <c r="AB100" i="11"/>
  <c r="AB94" i="11"/>
  <c r="AB86" i="11"/>
  <c r="AB88" i="11"/>
  <c r="AB84" i="11"/>
  <c r="AB83" i="11"/>
  <c r="AB85" i="11"/>
  <c r="AB87" i="11"/>
  <c r="AB89" i="11"/>
  <c r="AB95" i="11"/>
  <c r="AB99" i="11"/>
  <c r="AB127" i="11"/>
  <c r="AA90" i="11"/>
  <c r="AB96" i="11"/>
  <c r="Z90" i="11"/>
  <c r="P90" i="11"/>
  <c r="Y90" i="11"/>
  <c r="Y102" i="11"/>
  <c r="AB98" i="11"/>
  <c r="G90" i="11"/>
  <c r="AB97" i="11"/>
  <c r="J90" i="11"/>
  <c r="Z102" i="11"/>
  <c r="AB101" i="11"/>
  <c r="AA114" i="11"/>
  <c r="AB108" i="11"/>
  <c r="AB112" i="11"/>
  <c r="AB107" i="11"/>
  <c r="AB111" i="11"/>
  <c r="AB110" i="11"/>
  <c r="Y114" i="11"/>
  <c r="Z114" i="11"/>
  <c r="AB109" i="11"/>
  <c r="AB113" i="11"/>
  <c r="AB106" i="11"/>
  <c r="AA102" i="11"/>
  <c r="V90" i="11"/>
  <c r="S90" i="11"/>
  <c r="M90" i="11"/>
  <c r="D90" i="11"/>
  <c r="AD44" i="8"/>
  <c r="AD49" i="8"/>
  <c r="AD48" i="8"/>
  <c r="AD47" i="8"/>
  <c r="AD46" i="8"/>
  <c r="AD45" i="8"/>
  <c r="AD43" i="8"/>
  <c r="AD42" i="8"/>
  <c r="AB90" i="11" l="1"/>
  <c r="AB102" i="11"/>
  <c r="AB114" i="11"/>
  <c r="U127" i="11"/>
  <c r="T127" i="11"/>
  <c r="R127" i="11"/>
  <c r="Q127" i="11"/>
  <c r="O127" i="11"/>
  <c r="N127" i="11"/>
  <c r="L127" i="11"/>
  <c r="K127" i="11"/>
  <c r="I127" i="11"/>
  <c r="H127" i="11"/>
  <c r="F127" i="11"/>
  <c r="E127" i="11"/>
  <c r="C127" i="11"/>
  <c r="B127" i="11"/>
  <c r="V126" i="11"/>
  <c r="S126" i="11"/>
  <c r="P126" i="11"/>
  <c r="M126" i="11"/>
  <c r="J126" i="11"/>
  <c r="G126" i="11"/>
  <c r="D126" i="11"/>
  <c r="V125" i="11"/>
  <c r="S125" i="11"/>
  <c r="P125" i="11"/>
  <c r="M125" i="11"/>
  <c r="D125" i="11"/>
  <c r="V124" i="11"/>
  <c r="S124" i="11"/>
  <c r="P124" i="11"/>
  <c r="M124" i="11"/>
  <c r="J124" i="11"/>
  <c r="G124" i="11"/>
  <c r="D124" i="11"/>
  <c r="V123" i="11"/>
  <c r="S123" i="11"/>
  <c r="P123" i="11"/>
  <c r="M123" i="11"/>
  <c r="J123" i="11"/>
  <c r="G123" i="11"/>
  <c r="D123" i="11"/>
  <c r="V122" i="11"/>
  <c r="S122" i="11"/>
  <c r="P122" i="11"/>
  <c r="M122" i="11"/>
  <c r="J122" i="11"/>
  <c r="G122" i="11"/>
  <c r="D122" i="11"/>
  <c r="V121" i="11"/>
  <c r="S121" i="11"/>
  <c r="P121" i="11"/>
  <c r="M121" i="11"/>
  <c r="J121" i="11"/>
  <c r="G121" i="11"/>
  <c r="D121" i="11"/>
  <c r="V120" i="11"/>
  <c r="S120" i="11"/>
  <c r="P120" i="11"/>
  <c r="M120" i="11"/>
  <c r="J120" i="11"/>
  <c r="G120" i="11"/>
  <c r="D120" i="11"/>
  <c r="V119" i="11"/>
  <c r="S119" i="11"/>
  <c r="P119" i="11"/>
  <c r="M119" i="11"/>
  <c r="J119" i="11"/>
  <c r="G119" i="11"/>
  <c r="D119" i="11"/>
  <c r="M127" i="11" l="1"/>
  <c r="P127" i="11"/>
  <c r="D127" i="11"/>
  <c r="G127" i="11"/>
  <c r="S127" i="11"/>
  <c r="J127" i="11"/>
  <c r="V127" i="11"/>
  <c r="U114" i="11" l="1"/>
  <c r="T114" i="11"/>
  <c r="R114" i="11"/>
  <c r="Q114" i="11"/>
  <c r="O114" i="11"/>
  <c r="N114" i="11"/>
  <c r="L114" i="11"/>
  <c r="K114" i="11"/>
  <c r="I114" i="11"/>
  <c r="H114" i="11"/>
  <c r="F114" i="11"/>
  <c r="E114" i="11"/>
  <c r="C114" i="11"/>
  <c r="B114" i="11"/>
  <c r="V113" i="11"/>
  <c r="S113" i="11"/>
  <c r="P113" i="11"/>
  <c r="M113" i="11"/>
  <c r="J113" i="11"/>
  <c r="G113" i="11"/>
  <c r="D113" i="11"/>
  <c r="V112" i="11"/>
  <c r="S112" i="11"/>
  <c r="P112" i="11"/>
  <c r="M112" i="11"/>
  <c r="D112" i="11"/>
  <c r="V111" i="11"/>
  <c r="S111" i="11"/>
  <c r="P111" i="11"/>
  <c r="M111" i="11"/>
  <c r="J111" i="11"/>
  <c r="G111" i="11"/>
  <c r="D111" i="11"/>
  <c r="V110" i="11"/>
  <c r="S110" i="11"/>
  <c r="P110" i="11"/>
  <c r="M110" i="11"/>
  <c r="J110" i="11"/>
  <c r="G110" i="11"/>
  <c r="D110" i="11"/>
  <c r="V109" i="11"/>
  <c r="S109" i="11"/>
  <c r="P109" i="11"/>
  <c r="M109" i="11"/>
  <c r="J109" i="11"/>
  <c r="G109" i="11"/>
  <c r="D109" i="11"/>
  <c r="V108" i="11"/>
  <c r="S108" i="11"/>
  <c r="P108" i="11"/>
  <c r="M108" i="11"/>
  <c r="J108" i="11"/>
  <c r="G108" i="11"/>
  <c r="D108" i="11"/>
  <c r="V107" i="11"/>
  <c r="S107" i="11"/>
  <c r="P107" i="11"/>
  <c r="M107" i="11"/>
  <c r="J107" i="11"/>
  <c r="G107" i="11"/>
  <c r="D107" i="11"/>
  <c r="V106" i="11"/>
  <c r="S106" i="11"/>
  <c r="P106" i="11"/>
  <c r="M106" i="11"/>
  <c r="J106" i="11"/>
  <c r="G106" i="11"/>
  <c r="D106" i="11"/>
  <c r="U102" i="11"/>
  <c r="T102" i="11"/>
  <c r="R102" i="11"/>
  <c r="Q102" i="11"/>
  <c r="O102" i="11"/>
  <c r="N102" i="11"/>
  <c r="L102" i="11"/>
  <c r="K102" i="11"/>
  <c r="I102" i="11"/>
  <c r="H102" i="11"/>
  <c r="F102" i="11"/>
  <c r="E102" i="11"/>
  <c r="C102" i="11"/>
  <c r="B102" i="11"/>
  <c r="V101" i="11"/>
  <c r="S101" i="11"/>
  <c r="P101" i="11"/>
  <c r="M101" i="11"/>
  <c r="J101" i="11"/>
  <c r="G101" i="11"/>
  <c r="D101" i="11"/>
  <c r="V100" i="11"/>
  <c r="S100" i="11"/>
  <c r="P100" i="11"/>
  <c r="M100" i="11"/>
  <c r="D100" i="11"/>
  <c r="V99" i="11"/>
  <c r="S99" i="11"/>
  <c r="P99" i="11"/>
  <c r="M99" i="11"/>
  <c r="J99" i="11"/>
  <c r="G99" i="11"/>
  <c r="D99" i="11"/>
  <c r="V98" i="11"/>
  <c r="S98" i="11"/>
  <c r="P98" i="11"/>
  <c r="M98" i="11"/>
  <c r="J98" i="11"/>
  <c r="G98" i="11"/>
  <c r="D98" i="11"/>
  <c r="V97" i="11"/>
  <c r="S97" i="11"/>
  <c r="P97" i="11"/>
  <c r="M97" i="11"/>
  <c r="J97" i="11"/>
  <c r="G97" i="11"/>
  <c r="D97" i="11"/>
  <c r="V96" i="11"/>
  <c r="S96" i="11"/>
  <c r="P96" i="11"/>
  <c r="M96" i="11"/>
  <c r="J96" i="11"/>
  <c r="G96" i="11"/>
  <c r="D96" i="11"/>
  <c r="V95" i="11"/>
  <c r="S95" i="11"/>
  <c r="P95" i="11"/>
  <c r="M95" i="11"/>
  <c r="J95" i="11"/>
  <c r="G95" i="11"/>
  <c r="D95" i="11"/>
  <c r="V94" i="11"/>
  <c r="S94" i="11"/>
  <c r="P94" i="11"/>
  <c r="M94" i="11"/>
  <c r="J94" i="11"/>
  <c r="G94" i="11"/>
  <c r="D94" i="11"/>
  <c r="D102" i="11" l="1"/>
  <c r="D114" i="11"/>
  <c r="P114" i="11"/>
  <c r="M114" i="11"/>
  <c r="G114" i="11"/>
  <c r="S114" i="11"/>
  <c r="J114" i="11"/>
  <c r="V114" i="11"/>
  <c r="M102" i="11"/>
  <c r="P102" i="11"/>
  <c r="J102" i="11"/>
  <c r="V102" i="11"/>
  <c r="G102" i="11"/>
  <c r="S102" i="11"/>
  <c r="AI23" i="9" l="1"/>
  <c r="AI9" i="9"/>
  <c r="AI15" i="9" s="1"/>
  <c r="AI28" i="9"/>
  <c r="AI42" i="9" s="1"/>
  <c r="AK42" i="9" s="1"/>
  <c r="AI41" i="9"/>
  <c r="AK41" i="9" s="1"/>
  <c r="AJ40" i="9"/>
  <c r="AK40" i="9" s="1"/>
  <c r="AJ39" i="9"/>
  <c r="AI39" i="9"/>
  <c r="AJ38" i="9"/>
  <c r="AI38" i="9"/>
  <c r="AJ37" i="9"/>
  <c r="AJ36" i="9"/>
  <c r="AI36" i="9"/>
  <c r="AJ35" i="9"/>
  <c r="AI35" i="9"/>
  <c r="AK35" i="9" s="1"/>
  <c r="AJ34" i="9"/>
  <c r="AI34" i="9"/>
  <c r="AJ29" i="9"/>
  <c r="AK27" i="9"/>
  <c r="AK26" i="9"/>
  <c r="AK25" i="9"/>
  <c r="AK24" i="9"/>
  <c r="AK22" i="9"/>
  <c r="AK21" i="9"/>
  <c r="AK20" i="9"/>
  <c r="AJ15" i="9"/>
  <c r="AK14" i="9"/>
  <c r="AK13" i="9"/>
  <c r="AK12" i="9"/>
  <c r="AK11" i="9"/>
  <c r="AK10" i="9"/>
  <c r="AK8" i="9"/>
  <c r="AK7" i="9"/>
  <c r="AK6" i="9"/>
  <c r="AK9" i="9" l="1"/>
  <c r="AK38" i="9"/>
  <c r="AI37" i="9"/>
  <c r="AK37" i="9" s="1"/>
  <c r="AK15" i="9"/>
  <c r="AK23" i="9"/>
  <c r="AK34" i="9"/>
  <c r="AJ43" i="9"/>
  <c r="AK36" i="9"/>
  <c r="AK39" i="9"/>
  <c r="AK28" i="9"/>
  <c r="AI29" i="9"/>
  <c r="AK29" i="9" s="1"/>
  <c r="M7" i="10"/>
  <c r="M13" i="10" l="1"/>
  <c r="AI43" i="9"/>
  <c r="AK43" i="9" s="1"/>
  <c r="R767" i="11"/>
  <c r="Q767" i="11"/>
  <c r="O767" i="11"/>
  <c r="N767" i="11"/>
  <c r="L767" i="11"/>
  <c r="K767" i="11"/>
  <c r="I767" i="11"/>
  <c r="H767" i="11"/>
  <c r="F767" i="11"/>
  <c r="E767" i="11"/>
  <c r="C767" i="11"/>
  <c r="B767" i="11"/>
  <c r="U766" i="11"/>
  <c r="T766" i="11"/>
  <c r="S766" i="11"/>
  <c r="P766" i="11"/>
  <c r="M766" i="11"/>
  <c r="J766" i="11"/>
  <c r="G766" i="11"/>
  <c r="D766" i="11"/>
  <c r="U765" i="11"/>
  <c r="T765" i="11"/>
  <c r="S765" i="11"/>
  <c r="P765" i="11"/>
  <c r="M765" i="11"/>
  <c r="J765" i="11"/>
  <c r="G765" i="11"/>
  <c r="D765" i="11"/>
  <c r="U764" i="11"/>
  <c r="T764" i="11"/>
  <c r="S764" i="11"/>
  <c r="P764" i="11"/>
  <c r="M764" i="11"/>
  <c r="J764" i="11"/>
  <c r="G764" i="11"/>
  <c r="D764" i="11"/>
  <c r="U763" i="11"/>
  <c r="T763" i="11"/>
  <c r="S763" i="11"/>
  <c r="P763" i="11"/>
  <c r="M763" i="11"/>
  <c r="J763" i="11"/>
  <c r="G763" i="11"/>
  <c r="D763" i="11"/>
  <c r="U762" i="11"/>
  <c r="T762" i="11"/>
  <c r="S762" i="11"/>
  <c r="P762" i="11"/>
  <c r="M762" i="11"/>
  <c r="J762" i="11"/>
  <c r="G762" i="11"/>
  <c r="D762" i="11"/>
  <c r="U761" i="11"/>
  <c r="T761" i="11"/>
  <c r="S761" i="11"/>
  <c r="P761" i="11"/>
  <c r="M761" i="11"/>
  <c r="J761" i="11"/>
  <c r="G761" i="11"/>
  <c r="D761" i="11"/>
  <c r="U760" i="11"/>
  <c r="T760" i="11"/>
  <c r="S760" i="11"/>
  <c r="P760" i="11"/>
  <c r="M760" i="11"/>
  <c r="J760" i="11"/>
  <c r="G760" i="11"/>
  <c r="D760" i="11"/>
  <c r="R756" i="11"/>
  <c r="Q756" i="11"/>
  <c r="O756" i="11"/>
  <c r="N756" i="11"/>
  <c r="L756" i="11"/>
  <c r="K756" i="11"/>
  <c r="I756" i="11"/>
  <c r="H756" i="11"/>
  <c r="F756" i="11"/>
  <c r="E756" i="11"/>
  <c r="C756" i="11"/>
  <c r="B756" i="11"/>
  <c r="U755" i="11"/>
  <c r="T755" i="11"/>
  <c r="S755" i="11"/>
  <c r="P755" i="11"/>
  <c r="M755" i="11"/>
  <c r="J755" i="11"/>
  <c r="G755" i="11"/>
  <c r="D755" i="11"/>
  <c r="U754" i="11"/>
  <c r="T754" i="11"/>
  <c r="S754" i="11"/>
  <c r="P754" i="11"/>
  <c r="M754" i="11"/>
  <c r="J754" i="11"/>
  <c r="G754" i="11"/>
  <c r="D754" i="11"/>
  <c r="U753" i="11"/>
  <c r="T753" i="11"/>
  <c r="S753" i="11"/>
  <c r="P753" i="11"/>
  <c r="M753" i="11"/>
  <c r="J753" i="11"/>
  <c r="G753" i="11"/>
  <c r="D753" i="11"/>
  <c r="U752" i="11"/>
  <c r="T752" i="11"/>
  <c r="S752" i="11"/>
  <c r="P752" i="11"/>
  <c r="M752" i="11"/>
  <c r="J752" i="11"/>
  <c r="G752" i="11"/>
  <c r="D752" i="11"/>
  <c r="U751" i="11"/>
  <c r="T751" i="11"/>
  <c r="S751" i="11"/>
  <c r="P751" i="11"/>
  <c r="M751" i="11"/>
  <c r="J751" i="11"/>
  <c r="G751" i="11"/>
  <c r="D751" i="11"/>
  <c r="U750" i="11"/>
  <c r="T750" i="11"/>
  <c r="S750" i="11"/>
  <c r="P750" i="11"/>
  <c r="M750" i="11"/>
  <c r="J750" i="11"/>
  <c r="G750" i="11"/>
  <c r="D750" i="11"/>
  <c r="U749" i="11"/>
  <c r="T749" i="11"/>
  <c r="S749" i="11"/>
  <c r="P749" i="11"/>
  <c r="M749" i="11"/>
  <c r="J749" i="11"/>
  <c r="G749" i="11"/>
  <c r="D749" i="11"/>
  <c r="R745" i="11"/>
  <c r="Q745" i="11"/>
  <c r="O745" i="11"/>
  <c r="N745" i="11"/>
  <c r="L745" i="11"/>
  <c r="K745" i="11"/>
  <c r="I745" i="11"/>
  <c r="H745" i="11"/>
  <c r="F745" i="11"/>
  <c r="E745" i="11"/>
  <c r="C745" i="11"/>
  <c r="B745" i="11"/>
  <c r="U744" i="11"/>
  <c r="T744" i="11"/>
  <c r="S744" i="11"/>
  <c r="P744" i="11"/>
  <c r="M744" i="11"/>
  <c r="J744" i="11"/>
  <c r="G744" i="11"/>
  <c r="D744" i="11"/>
  <c r="U743" i="11"/>
  <c r="T743" i="11"/>
  <c r="S743" i="11"/>
  <c r="P743" i="11"/>
  <c r="M743" i="11"/>
  <c r="J743" i="11"/>
  <c r="G743" i="11"/>
  <c r="D743" i="11"/>
  <c r="U742" i="11"/>
  <c r="T742" i="11"/>
  <c r="S742" i="11"/>
  <c r="P742" i="11"/>
  <c r="M742" i="11"/>
  <c r="J742" i="11"/>
  <c r="G742" i="11"/>
  <c r="D742" i="11"/>
  <c r="U741" i="11"/>
  <c r="T741" i="11"/>
  <c r="S741" i="11"/>
  <c r="P741" i="11"/>
  <c r="M741" i="11"/>
  <c r="J741" i="11"/>
  <c r="G741" i="11"/>
  <c r="D741" i="11"/>
  <c r="U740" i="11"/>
  <c r="T740" i="11"/>
  <c r="S740" i="11"/>
  <c r="P740" i="11"/>
  <c r="M740" i="11"/>
  <c r="J740" i="11"/>
  <c r="G740" i="11"/>
  <c r="D740" i="11"/>
  <c r="U739" i="11"/>
  <c r="T739" i="11"/>
  <c r="S739" i="11"/>
  <c r="P739" i="11"/>
  <c r="M739" i="11"/>
  <c r="J739" i="11"/>
  <c r="G739" i="11"/>
  <c r="D739" i="11"/>
  <c r="U738" i="11"/>
  <c r="T738" i="11"/>
  <c r="S738" i="11"/>
  <c r="P738" i="11"/>
  <c r="M738" i="11"/>
  <c r="J738" i="11"/>
  <c r="G738" i="11"/>
  <c r="D738" i="11"/>
  <c r="R734" i="11"/>
  <c r="Q734" i="11"/>
  <c r="O734" i="11"/>
  <c r="N734" i="11"/>
  <c r="L734" i="11"/>
  <c r="K734" i="11"/>
  <c r="I734" i="11"/>
  <c r="H734" i="11"/>
  <c r="J734" i="11" s="1"/>
  <c r="F734" i="11"/>
  <c r="E734" i="11"/>
  <c r="C734" i="11"/>
  <c r="B734" i="11"/>
  <c r="U733" i="11"/>
  <c r="T733" i="11"/>
  <c r="S733" i="11"/>
  <c r="P733" i="11"/>
  <c r="M733" i="11"/>
  <c r="J733" i="11"/>
  <c r="G733" i="11"/>
  <c r="D733" i="11"/>
  <c r="U732" i="11"/>
  <c r="T732" i="11"/>
  <c r="S732" i="11"/>
  <c r="P732" i="11"/>
  <c r="M732" i="11"/>
  <c r="J732" i="11"/>
  <c r="G732" i="11"/>
  <c r="D732" i="11"/>
  <c r="U731" i="11"/>
  <c r="T731" i="11"/>
  <c r="S731" i="11"/>
  <c r="P731" i="11"/>
  <c r="M731" i="11"/>
  <c r="J731" i="11"/>
  <c r="G731" i="11"/>
  <c r="D731" i="11"/>
  <c r="U730" i="11"/>
  <c r="T730" i="11"/>
  <c r="S730" i="11"/>
  <c r="P730" i="11"/>
  <c r="M730" i="11"/>
  <c r="J730" i="11"/>
  <c r="G730" i="11"/>
  <c r="D730" i="11"/>
  <c r="U729" i="11"/>
  <c r="T729" i="11"/>
  <c r="S729" i="11"/>
  <c r="P729" i="11"/>
  <c r="M729" i="11"/>
  <c r="J729" i="11"/>
  <c r="G729" i="11"/>
  <c r="D729" i="11"/>
  <c r="U728" i="11"/>
  <c r="T728" i="11"/>
  <c r="S728" i="11"/>
  <c r="P728" i="11"/>
  <c r="M728" i="11"/>
  <c r="J728" i="11"/>
  <c r="G728" i="11"/>
  <c r="D728" i="11"/>
  <c r="U727" i="11"/>
  <c r="T727" i="11"/>
  <c r="S727" i="11"/>
  <c r="P727" i="11"/>
  <c r="M727" i="11"/>
  <c r="J727" i="11"/>
  <c r="G727" i="11"/>
  <c r="D727" i="11"/>
  <c r="R722" i="11"/>
  <c r="Q722" i="11"/>
  <c r="O722" i="11"/>
  <c r="N722" i="11"/>
  <c r="L722" i="11"/>
  <c r="K722" i="11"/>
  <c r="I722" i="11"/>
  <c r="H722" i="11"/>
  <c r="F722" i="11"/>
  <c r="E722" i="11"/>
  <c r="C722" i="11"/>
  <c r="B722" i="11"/>
  <c r="U721" i="11"/>
  <c r="T721" i="11"/>
  <c r="S721" i="11"/>
  <c r="P721" i="11"/>
  <c r="M721" i="11"/>
  <c r="J721" i="11"/>
  <c r="G721" i="11"/>
  <c r="D721" i="11"/>
  <c r="U720" i="11"/>
  <c r="T720" i="11"/>
  <c r="S720" i="11"/>
  <c r="P720" i="11"/>
  <c r="M720" i="11"/>
  <c r="J720" i="11"/>
  <c r="G720" i="11"/>
  <c r="D720" i="11"/>
  <c r="U719" i="11"/>
  <c r="T719" i="11"/>
  <c r="S719" i="11"/>
  <c r="P719" i="11"/>
  <c r="M719" i="11"/>
  <c r="J719" i="11"/>
  <c r="G719" i="11"/>
  <c r="D719" i="11"/>
  <c r="U718" i="11"/>
  <c r="T718" i="11"/>
  <c r="S718" i="11"/>
  <c r="P718" i="11"/>
  <c r="M718" i="11"/>
  <c r="J718" i="11"/>
  <c r="G718" i="11"/>
  <c r="D718" i="11"/>
  <c r="U717" i="11"/>
  <c r="T717" i="11"/>
  <c r="S717" i="11"/>
  <c r="P717" i="11"/>
  <c r="M717" i="11"/>
  <c r="J717" i="11"/>
  <c r="G717" i="11"/>
  <c r="D717" i="11"/>
  <c r="U716" i="11"/>
  <c r="T716" i="11"/>
  <c r="S716" i="11"/>
  <c r="P716" i="11"/>
  <c r="M716" i="11"/>
  <c r="J716" i="11"/>
  <c r="G716" i="11"/>
  <c r="D716" i="11"/>
  <c r="U715" i="11"/>
  <c r="T715" i="11"/>
  <c r="S715" i="11"/>
  <c r="P715" i="11"/>
  <c r="M715" i="11"/>
  <c r="J715" i="11"/>
  <c r="G715" i="11"/>
  <c r="D715" i="11"/>
  <c r="R711" i="11"/>
  <c r="Q711" i="11"/>
  <c r="O711" i="11"/>
  <c r="N711" i="11"/>
  <c r="L711" i="11"/>
  <c r="K711" i="11"/>
  <c r="I711" i="11"/>
  <c r="H711" i="11"/>
  <c r="F711" i="11"/>
  <c r="E711" i="11"/>
  <c r="C711" i="11"/>
  <c r="B711" i="11"/>
  <c r="U710" i="11"/>
  <c r="T710" i="11"/>
  <c r="S710" i="11"/>
  <c r="P710" i="11"/>
  <c r="M710" i="11"/>
  <c r="J710" i="11"/>
  <c r="G710" i="11"/>
  <c r="D710" i="11"/>
  <c r="U709" i="11"/>
  <c r="T709" i="11"/>
  <c r="S709" i="11"/>
  <c r="P709" i="11"/>
  <c r="M709" i="11"/>
  <c r="J709" i="11"/>
  <c r="G709" i="11"/>
  <c r="D709" i="11"/>
  <c r="U708" i="11"/>
  <c r="T708" i="11"/>
  <c r="S708" i="11"/>
  <c r="P708" i="11"/>
  <c r="M708" i="11"/>
  <c r="J708" i="11"/>
  <c r="G708" i="11"/>
  <c r="D708" i="11"/>
  <c r="U707" i="11"/>
  <c r="T707" i="11"/>
  <c r="S707" i="11"/>
  <c r="P707" i="11"/>
  <c r="M707" i="11"/>
  <c r="J707" i="11"/>
  <c r="G707" i="11"/>
  <c r="D707" i="11"/>
  <c r="U706" i="11"/>
  <c r="T706" i="11"/>
  <c r="S706" i="11"/>
  <c r="P706" i="11"/>
  <c r="M706" i="11"/>
  <c r="J706" i="11"/>
  <c r="G706" i="11"/>
  <c r="D706" i="11"/>
  <c r="U705" i="11"/>
  <c r="T705" i="11"/>
  <c r="S705" i="11"/>
  <c r="P705" i="11"/>
  <c r="M705" i="11"/>
  <c r="J705" i="11"/>
  <c r="G705" i="11"/>
  <c r="D705" i="11"/>
  <c r="U704" i="11"/>
  <c r="T704" i="11"/>
  <c r="S704" i="11"/>
  <c r="P704" i="11"/>
  <c r="M704" i="11"/>
  <c r="J704" i="11"/>
  <c r="G704" i="11"/>
  <c r="D704" i="11"/>
  <c r="R700" i="11"/>
  <c r="Q700" i="11"/>
  <c r="O700" i="11"/>
  <c r="N700" i="11"/>
  <c r="L700" i="11"/>
  <c r="K700" i="11"/>
  <c r="I700" i="11"/>
  <c r="H700" i="11"/>
  <c r="F700" i="11"/>
  <c r="E700" i="11"/>
  <c r="C700" i="11"/>
  <c r="B700" i="11"/>
  <c r="U699" i="11"/>
  <c r="T699" i="11"/>
  <c r="S699" i="11"/>
  <c r="P699" i="11"/>
  <c r="M699" i="11"/>
  <c r="J699" i="11"/>
  <c r="G699" i="11"/>
  <c r="D699" i="11"/>
  <c r="U698" i="11"/>
  <c r="T698" i="11"/>
  <c r="S698" i="11"/>
  <c r="P698" i="11"/>
  <c r="M698" i="11"/>
  <c r="J698" i="11"/>
  <c r="G698" i="11"/>
  <c r="D698" i="11"/>
  <c r="U697" i="11"/>
  <c r="T697" i="11"/>
  <c r="S697" i="11"/>
  <c r="P697" i="11"/>
  <c r="M697" i="11"/>
  <c r="J697" i="11"/>
  <c r="G697" i="11"/>
  <c r="D697" i="11"/>
  <c r="U696" i="11"/>
  <c r="T696" i="11"/>
  <c r="S696" i="11"/>
  <c r="P696" i="11"/>
  <c r="M696" i="11"/>
  <c r="J696" i="11"/>
  <c r="G696" i="11"/>
  <c r="D696" i="11"/>
  <c r="U695" i="11"/>
  <c r="T695" i="11"/>
  <c r="S695" i="11"/>
  <c r="P695" i="11"/>
  <c r="M695" i="11"/>
  <c r="J695" i="11"/>
  <c r="G695" i="11"/>
  <c r="D695" i="11"/>
  <c r="U694" i="11"/>
  <c r="T694" i="11"/>
  <c r="S694" i="11"/>
  <c r="P694" i="11"/>
  <c r="M694" i="11"/>
  <c r="J694" i="11"/>
  <c r="G694" i="11"/>
  <c r="D694" i="11"/>
  <c r="U693" i="11"/>
  <c r="T693" i="11"/>
  <c r="S693" i="11"/>
  <c r="P693" i="11"/>
  <c r="M693" i="11"/>
  <c r="J693" i="11"/>
  <c r="G693" i="11"/>
  <c r="D693" i="11"/>
  <c r="R689" i="11"/>
  <c r="Q689" i="11"/>
  <c r="O689" i="11"/>
  <c r="N689" i="11"/>
  <c r="L689" i="11"/>
  <c r="K689" i="11"/>
  <c r="I689" i="11"/>
  <c r="H689" i="11"/>
  <c r="F689" i="11"/>
  <c r="E689" i="11"/>
  <c r="C689" i="11"/>
  <c r="B689" i="11"/>
  <c r="U688" i="11"/>
  <c r="T688" i="11"/>
  <c r="S688" i="11"/>
  <c r="P688" i="11"/>
  <c r="M688" i="11"/>
  <c r="J688" i="11"/>
  <c r="G688" i="11"/>
  <c r="D688" i="11"/>
  <c r="U687" i="11"/>
  <c r="T687" i="11"/>
  <c r="S687" i="11"/>
  <c r="P687" i="11"/>
  <c r="M687" i="11"/>
  <c r="J687" i="11"/>
  <c r="G687" i="11"/>
  <c r="D687" i="11"/>
  <c r="U686" i="11"/>
  <c r="T686" i="11"/>
  <c r="S686" i="11"/>
  <c r="P686" i="11"/>
  <c r="M686" i="11"/>
  <c r="J686" i="11"/>
  <c r="G686" i="11"/>
  <c r="D686" i="11"/>
  <c r="U685" i="11"/>
  <c r="T685" i="11"/>
  <c r="S685" i="11"/>
  <c r="P685" i="11"/>
  <c r="M685" i="11"/>
  <c r="J685" i="11"/>
  <c r="G685" i="11"/>
  <c r="D685" i="11"/>
  <c r="U684" i="11"/>
  <c r="T684" i="11"/>
  <c r="S684" i="11"/>
  <c r="P684" i="11"/>
  <c r="M684" i="11"/>
  <c r="J684" i="11"/>
  <c r="G684" i="11"/>
  <c r="D684" i="11"/>
  <c r="U683" i="11"/>
  <c r="T683" i="11"/>
  <c r="S683" i="11"/>
  <c r="P683" i="11"/>
  <c r="M683" i="11"/>
  <c r="J683" i="11"/>
  <c r="G683" i="11"/>
  <c r="D683" i="11"/>
  <c r="U682" i="11"/>
  <c r="T682" i="11"/>
  <c r="S682" i="11"/>
  <c r="P682" i="11"/>
  <c r="M682" i="11"/>
  <c r="J682" i="11"/>
  <c r="G682" i="11"/>
  <c r="D682" i="11"/>
  <c r="R677" i="11"/>
  <c r="Q677" i="11"/>
  <c r="O677" i="11"/>
  <c r="N677" i="11"/>
  <c r="L677" i="11"/>
  <c r="K677" i="11"/>
  <c r="I677" i="11"/>
  <c r="H677" i="11"/>
  <c r="F677" i="11"/>
  <c r="E677" i="11"/>
  <c r="C677" i="11"/>
  <c r="B677" i="11"/>
  <c r="U676" i="11"/>
  <c r="T676" i="11"/>
  <c r="S676" i="11"/>
  <c r="P676" i="11"/>
  <c r="M676" i="11"/>
  <c r="J676" i="11"/>
  <c r="G676" i="11"/>
  <c r="D676" i="11"/>
  <c r="U675" i="11"/>
  <c r="T675" i="11"/>
  <c r="S675" i="11"/>
  <c r="P675" i="11"/>
  <c r="M675" i="11"/>
  <c r="J675" i="11"/>
  <c r="G675" i="11"/>
  <c r="D675" i="11"/>
  <c r="U674" i="11"/>
  <c r="T674" i="11"/>
  <c r="S674" i="11"/>
  <c r="P674" i="11"/>
  <c r="M674" i="11"/>
  <c r="J674" i="11"/>
  <c r="G674" i="11"/>
  <c r="D674" i="11"/>
  <c r="U673" i="11"/>
  <c r="T673" i="11"/>
  <c r="S673" i="11"/>
  <c r="P673" i="11"/>
  <c r="M673" i="11"/>
  <c r="J673" i="11"/>
  <c r="G673" i="11"/>
  <c r="D673" i="11"/>
  <c r="U672" i="11"/>
  <c r="T672" i="11"/>
  <c r="S672" i="11"/>
  <c r="P672" i="11"/>
  <c r="M672" i="11"/>
  <c r="J672" i="11"/>
  <c r="G672" i="11"/>
  <c r="D672" i="11"/>
  <c r="U671" i="11"/>
  <c r="T671" i="11"/>
  <c r="S671" i="11"/>
  <c r="P671" i="11"/>
  <c r="M671" i="11"/>
  <c r="J671" i="11"/>
  <c r="G671" i="11"/>
  <c r="D671" i="11"/>
  <c r="U670" i="11"/>
  <c r="T670" i="11"/>
  <c r="S670" i="11"/>
  <c r="P670" i="11"/>
  <c r="M670" i="11"/>
  <c r="J670" i="11"/>
  <c r="G670" i="11"/>
  <c r="D670" i="11"/>
  <c r="R666" i="11"/>
  <c r="Q666" i="11"/>
  <c r="O666" i="11"/>
  <c r="N666" i="11"/>
  <c r="L666" i="11"/>
  <c r="K666" i="11"/>
  <c r="I666" i="11"/>
  <c r="H666" i="11"/>
  <c r="F666" i="11"/>
  <c r="E666" i="11"/>
  <c r="C666" i="11"/>
  <c r="B666" i="11"/>
  <c r="U665" i="11"/>
  <c r="T665" i="11"/>
  <c r="S665" i="11"/>
  <c r="P665" i="11"/>
  <c r="M665" i="11"/>
  <c r="J665" i="11"/>
  <c r="G665" i="11"/>
  <c r="D665" i="11"/>
  <c r="U664" i="11"/>
  <c r="T664" i="11"/>
  <c r="S664" i="11"/>
  <c r="P664" i="11"/>
  <c r="M664" i="11"/>
  <c r="J664" i="11"/>
  <c r="G664" i="11"/>
  <c r="D664" i="11"/>
  <c r="U663" i="11"/>
  <c r="T663" i="11"/>
  <c r="S663" i="11"/>
  <c r="P663" i="11"/>
  <c r="M663" i="11"/>
  <c r="J663" i="11"/>
  <c r="G663" i="11"/>
  <c r="D663" i="11"/>
  <c r="U662" i="11"/>
  <c r="T662" i="11"/>
  <c r="S662" i="11"/>
  <c r="P662" i="11"/>
  <c r="M662" i="11"/>
  <c r="J662" i="11"/>
  <c r="G662" i="11"/>
  <c r="D662" i="11"/>
  <c r="U661" i="11"/>
  <c r="T661" i="11"/>
  <c r="S661" i="11"/>
  <c r="P661" i="11"/>
  <c r="M661" i="11"/>
  <c r="J661" i="11"/>
  <c r="G661" i="11"/>
  <c r="D661" i="11"/>
  <c r="U660" i="11"/>
  <c r="T660" i="11"/>
  <c r="S660" i="11"/>
  <c r="P660" i="11"/>
  <c r="M660" i="11"/>
  <c r="J660" i="11"/>
  <c r="G660" i="11"/>
  <c r="D660" i="11"/>
  <c r="U659" i="11"/>
  <c r="T659" i="11"/>
  <c r="S659" i="11"/>
  <c r="P659" i="11"/>
  <c r="M659" i="11"/>
  <c r="J659" i="11"/>
  <c r="G659" i="11"/>
  <c r="D659" i="11"/>
  <c r="R655" i="11"/>
  <c r="Q655" i="11"/>
  <c r="O655" i="11"/>
  <c r="N655" i="11"/>
  <c r="L655" i="11"/>
  <c r="K655" i="11"/>
  <c r="I655" i="11"/>
  <c r="H655" i="11"/>
  <c r="F655" i="11"/>
  <c r="E655" i="11"/>
  <c r="C655" i="11"/>
  <c r="B655" i="11"/>
  <c r="U654" i="11"/>
  <c r="T654" i="11"/>
  <c r="S654" i="11"/>
  <c r="P654" i="11"/>
  <c r="M654" i="11"/>
  <c r="J654" i="11"/>
  <c r="G654" i="11"/>
  <c r="D654" i="11"/>
  <c r="U653" i="11"/>
  <c r="T653" i="11"/>
  <c r="S653" i="11"/>
  <c r="P653" i="11"/>
  <c r="M653" i="11"/>
  <c r="J653" i="11"/>
  <c r="G653" i="11"/>
  <c r="D653" i="11"/>
  <c r="U652" i="11"/>
  <c r="T652" i="11"/>
  <c r="S652" i="11"/>
  <c r="P652" i="11"/>
  <c r="M652" i="11"/>
  <c r="J652" i="11"/>
  <c r="G652" i="11"/>
  <c r="D652" i="11"/>
  <c r="U651" i="11"/>
  <c r="T651" i="11"/>
  <c r="S651" i="11"/>
  <c r="P651" i="11"/>
  <c r="M651" i="11"/>
  <c r="J651" i="11"/>
  <c r="G651" i="11"/>
  <c r="D651" i="11"/>
  <c r="U650" i="11"/>
  <c r="T650" i="11"/>
  <c r="S650" i="11"/>
  <c r="P650" i="11"/>
  <c r="M650" i="11"/>
  <c r="J650" i="11"/>
  <c r="G650" i="11"/>
  <c r="D650" i="11"/>
  <c r="U649" i="11"/>
  <c r="T649" i="11"/>
  <c r="S649" i="11"/>
  <c r="P649" i="11"/>
  <c r="M649" i="11"/>
  <c r="J649" i="11"/>
  <c r="G649" i="11"/>
  <c r="D649" i="11"/>
  <c r="U648" i="11"/>
  <c r="T648" i="11"/>
  <c r="S648" i="11"/>
  <c r="P648" i="11"/>
  <c r="M648" i="11"/>
  <c r="J648" i="11"/>
  <c r="G648" i="11"/>
  <c r="D648" i="11"/>
  <c r="R644" i="11"/>
  <c r="Q644" i="11"/>
  <c r="O644" i="11"/>
  <c r="N644" i="11"/>
  <c r="L644" i="11"/>
  <c r="K644" i="11"/>
  <c r="I644" i="11"/>
  <c r="H644" i="11"/>
  <c r="F644" i="11"/>
  <c r="E644" i="11"/>
  <c r="C644" i="11"/>
  <c r="B644" i="11"/>
  <c r="U643" i="11"/>
  <c r="T643" i="11"/>
  <c r="S643" i="11"/>
  <c r="P643" i="11"/>
  <c r="M643" i="11"/>
  <c r="J643" i="11"/>
  <c r="G643" i="11"/>
  <c r="D643" i="11"/>
  <c r="U642" i="11"/>
  <c r="T642" i="11"/>
  <c r="S642" i="11"/>
  <c r="P642" i="11"/>
  <c r="M642" i="11"/>
  <c r="J642" i="11"/>
  <c r="G642" i="11"/>
  <c r="D642" i="11"/>
  <c r="U641" i="11"/>
  <c r="T641" i="11"/>
  <c r="S641" i="11"/>
  <c r="P641" i="11"/>
  <c r="M641" i="11"/>
  <c r="J641" i="11"/>
  <c r="G641" i="11"/>
  <c r="D641" i="11"/>
  <c r="U640" i="11"/>
  <c r="T640" i="11"/>
  <c r="S640" i="11"/>
  <c r="P640" i="11"/>
  <c r="M640" i="11"/>
  <c r="J640" i="11"/>
  <c r="G640" i="11"/>
  <c r="D640" i="11"/>
  <c r="U639" i="11"/>
  <c r="T639" i="11"/>
  <c r="S639" i="11"/>
  <c r="P639" i="11"/>
  <c r="M639" i="11"/>
  <c r="J639" i="11"/>
  <c r="G639" i="11"/>
  <c r="D639" i="11"/>
  <c r="U638" i="11"/>
  <c r="T638" i="11"/>
  <c r="S638" i="11"/>
  <c r="P638" i="11"/>
  <c r="M638" i="11"/>
  <c r="J638" i="11"/>
  <c r="G638" i="11"/>
  <c r="D638" i="11"/>
  <c r="U637" i="11"/>
  <c r="T637" i="11"/>
  <c r="S637" i="11"/>
  <c r="P637" i="11"/>
  <c r="M637" i="11"/>
  <c r="J637" i="11"/>
  <c r="G637" i="11"/>
  <c r="D637" i="11"/>
  <c r="R632" i="11"/>
  <c r="Q632" i="11"/>
  <c r="O632" i="11"/>
  <c r="N632" i="11"/>
  <c r="L632" i="11"/>
  <c r="K632" i="11"/>
  <c r="I632" i="11"/>
  <c r="H632" i="11"/>
  <c r="F632" i="11"/>
  <c r="E632" i="11"/>
  <c r="C632" i="11"/>
  <c r="B632" i="11"/>
  <c r="U631" i="11"/>
  <c r="T631" i="11"/>
  <c r="S631" i="11"/>
  <c r="P631" i="11"/>
  <c r="M631" i="11"/>
  <c r="J631" i="11"/>
  <c r="G631" i="11"/>
  <c r="D631" i="11"/>
  <c r="U630" i="11"/>
  <c r="T630" i="11"/>
  <c r="S630" i="11"/>
  <c r="P630" i="11"/>
  <c r="M630" i="11"/>
  <c r="J630" i="11"/>
  <c r="G630" i="11"/>
  <c r="D630" i="11"/>
  <c r="U629" i="11"/>
  <c r="T629" i="11"/>
  <c r="S629" i="11"/>
  <c r="P629" i="11"/>
  <c r="M629" i="11"/>
  <c r="J629" i="11"/>
  <c r="G629" i="11"/>
  <c r="D629" i="11"/>
  <c r="U628" i="11"/>
  <c r="T628" i="11"/>
  <c r="S628" i="11"/>
  <c r="P628" i="11"/>
  <c r="M628" i="11"/>
  <c r="J628" i="11"/>
  <c r="G628" i="11"/>
  <c r="D628" i="11"/>
  <c r="U627" i="11"/>
  <c r="T627" i="11"/>
  <c r="S627" i="11"/>
  <c r="P627" i="11"/>
  <c r="M627" i="11"/>
  <c r="J627" i="11"/>
  <c r="G627" i="11"/>
  <c r="D627" i="11"/>
  <c r="U626" i="11"/>
  <c r="T626" i="11"/>
  <c r="S626" i="11"/>
  <c r="P626" i="11"/>
  <c r="M626" i="11"/>
  <c r="J626" i="11"/>
  <c r="G626" i="11"/>
  <c r="D626" i="11"/>
  <c r="U625" i="11"/>
  <c r="T625" i="11"/>
  <c r="S625" i="11"/>
  <c r="P625" i="11"/>
  <c r="M625" i="11"/>
  <c r="J625" i="11"/>
  <c r="G625" i="11"/>
  <c r="D625" i="11"/>
  <c r="R621" i="11"/>
  <c r="Q621" i="11"/>
  <c r="O621" i="11"/>
  <c r="N621" i="11"/>
  <c r="L621" i="11"/>
  <c r="K621" i="11"/>
  <c r="I621" i="11"/>
  <c r="H621" i="11"/>
  <c r="F621" i="11"/>
  <c r="E621" i="11"/>
  <c r="C621" i="11"/>
  <c r="B621" i="11"/>
  <c r="U620" i="11"/>
  <c r="T620" i="11"/>
  <c r="S620" i="11"/>
  <c r="P620" i="11"/>
  <c r="M620" i="11"/>
  <c r="J620" i="11"/>
  <c r="G620" i="11"/>
  <c r="D620" i="11"/>
  <c r="U619" i="11"/>
  <c r="T619" i="11"/>
  <c r="S619" i="11"/>
  <c r="P619" i="11"/>
  <c r="M619" i="11"/>
  <c r="J619" i="11"/>
  <c r="G619" i="11"/>
  <c r="D619" i="11"/>
  <c r="U618" i="11"/>
  <c r="T618" i="11"/>
  <c r="S618" i="11"/>
  <c r="P618" i="11"/>
  <c r="M618" i="11"/>
  <c r="J618" i="11"/>
  <c r="G618" i="11"/>
  <c r="D618" i="11"/>
  <c r="U617" i="11"/>
  <c r="T617" i="11"/>
  <c r="S617" i="11"/>
  <c r="P617" i="11"/>
  <c r="M617" i="11"/>
  <c r="J617" i="11"/>
  <c r="G617" i="11"/>
  <c r="D617" i="11"/>
  <c r="U616" i="11"/>
  <c r="T616" i="11"/>
  <c r="S616" i="11"/>
  <c r="P616" i="11"/>
  <c r="M616" i="11"/>
  <c r="J616" i="11"/>
  <c r="G616" i="11"/>
  <c r="D616" i="11"/>
  <c r="U615" i="11"/>
  <c r="T615" i="11"/>
  <c r="S615" i="11"/>
  <c r="P615" i="11"/>
  <c r="M615" i="11"/>
  <c r="J615" i="11"/>
  <c r="G615" i="11"/>
  <c r="D615" i="11"/>
  <c r="U614" i="11"/>
  <c r="T614" i="11"/>
  <c r="S614" i="11"/>
  <c r="P614" i="11"/>
  <c r="M614" i="11"/>
  <c r="J614" i="11"/>
  <c r="G614" i="11"/>
  <c r="D614" i="11"/>
  <c r="R610" i="11"/>
  <c r="Q610" i="11"/>
  <c r="O610" i="11"/>
  <c r="N610" i="11"/>
  <c r="L610" i="11"/>
  <c r="K610" i="11"/>
  <c r="I610" i="11"/>
  <c r="H610" i="11"/>
  <c r="F610" i="11"/>
  <c r="E610" i="11"/>
  <c r="C610" i="11"/>
  <c r="B610" i="11"/>
  <c r="U609" i="11"/>
  <c r="T609" i="11"/>
  <c r="S609" i="11"/>
  <c r="P609" i="11"/>
  <c r="M609" i="11"/>
  <c r="J609" i="11"/>
  <c r="G609" i="11"/>
  <c r="D609" i="11"/>
  <c r="U608" i="11"/>
  <c r="T608" i="11"/>
  <c r="S608" i="11"/>
  <c r="P608" i="11"/>
  <c r="M608" i="11"/>
  <c r="J608" i="11"/>
  <c r="G608" i="11"/>
  <c r="D608" i="11"/>
  <c r="U607" i="11"/>
  <c r="T607" i="11"/>
  <c r="S607" i="11"/>
  <c r="P607" i="11"/>
  <c r="M607" i="11"/>
  <c r="J607" i="11"/>
  <c r="G607" i="11"/>
  <c r="D607" i="11"/>
  <c r="U606" i="11"/>
  <c r="T606" i="11"/>
  <c r="S606" i="11"/>
  <c r="P606" i="11"/>
  <c r="M606" i="11"/>
  <c r="J606" i="11"/>
  <c r="G606" i="11"/>
  <c r="D606" i="11"/>
  <c r="U605" i="11"/>
  <c r="T605" i="11"/>
  <c r="S605" i="11"/>
  <c r="P605" i="11"/>
  <c r="M605" i="11"/>
  <c r="J605" i="11"/>
  <c r="G605" i="11"/>
  <c r="D605" i="11"/>
  <c r="U604" i="11"/>
  <c r="T604" i="11"/>
  <c r="S604" i="11"/>
  <c r="P604" i="11"/>
  <c r="M604" i="11"/>
  <c r="J604" i="11"/>
  <c r="G604" i="11"/>
  <c r="D604" i="11"/>
  <c r="U603" i="11"/>
  <c r="T603" i="11"/>
  <c r="S603" i="11"/>
  <c r="P603" i="11"/>
  <c r="M603" i="11"/>
  <c r="J603" i="11"/>
  <c r="G603" i="11"/>
  <c r="D603" i="11"/>
  <c r="R599" i="11"/>
  <c r="Q599" i="11"/>
  <c r="O599" i="11"/>
  <c r="N599" i="11"/>
  <c r="L599" i="11"/>
  <c r="K599" i="11"/>
  <c r="I599" i="11"/>
  <c r="H599" i="11"/>
  <c r="F599" i="11"/>
  <c r="E599" i="11"/>
  <c r="C599" i="11"/>
  <c r="B599" i="11"/>
  <c r="U598" i="11"/>
  <c r="T598" i="11"/>
  <c r="S598" i="11"/>
  <c r="P598" i="11"/>
  <c r="M598" i="11"/>
  <c r="J598" i="11"/>
  <c r="G598" i="11"/>
  <c r="D598" i="11"/>
  <c r="U597" i="11"/>
  <c r="T597" i="11"/>
  <c r="S597" i="11"/>
  <c r="P597" i="11"/>
  <c r="M597" i="11"/>
  <c r="J597" i="11"/>
  <c r="G597" i="11"/>
  <c r="D597" i="11"/>
  <c r="U596" i="11"/>
  <c r="T596" i="11"/>
  <c r="S596" i="11"/>
  <c r="P596" i="11"/>
  <c r="M596" i="11"/>
  <c r="J596" i="11"/>
  <c r="G596" i="11"/>
  <c r="D596" i="11"/>
  <c r="U595" i="11"/>
  <c r="T595" i="11"/>
  <c r="S595" i="11"/>
  <c r="P595" i="11"/>
  <c r="M595" i="11"/>
  <c r="J595" i="11"/>
  <c r="G595" i="11"/>
  <c r="D595" i="11"/>
  <c r="U594" i="11"/>
  <c r="T594" i="11"/>
  <c r="S594" i="11"/>
  <c r="P594" i="11"/>
  <c r="M594" i="11"/>
  <c r="J594" i="11"/>
  <c r="G594" i="11"/>
  <c r="D594" i="11"/>
  <c r="U593" i="11"/>
  <c r="T593" i="11"/>
  <c r="S593" i="11"/>
  <c r="P593" i="11"/>
  <c r="M593" i="11"/>
  <c r="J593" i="11"/>
  <c r="G593" i="11"/>
  <c r="D593" i="11"/>
  <c r="U592" i="11"/>
  <c r="T592" i="11"/>
  <c r="S592" i="11"/>
  <c r="P592" i="11"/>
  <c r="M592" i="11"/>
  <c r="J592" i="11"/>
  <c r="G592" i="11"/>
  <c r="D592" i="11"/>
  <c r="R587" i="11"/>
  <c r="Q587" i="11"/>
  <c r="O587" i="11"/>
  <c r="N587" i="11"/>
  <c r="L587" i="11"/>
  <c r="K587" i="11"/>
  <c r="I587" i="11"/>
  <c r="H587" i="11"/>
  <c r="F587" i="11"/>
  <c r="E587" i="11"/>
  <c r="C587" i="11"/>
  <c r="B587" i="11"/>
  <c r="U586" i="11"/>
  <c r="T586" i="11"/>
  <c r="S586" i="11"/>
  <c r="P586" i="11"/>
  <c r="M586" i="11"/>
  <c r="J586" i="11"/>
  <c r="G586" i="11"/>
  <c r="D586" i="11"/>
  <c r="U585" i="11"/>
  <c r="T585" i="11"/>
  <c r="S585" i="11"/>
  <c r="P585" i="11"/>
  <c r="M585" i="11"/>
  <c r="J585" i="11"/>
  <c r="G585" i="11"/>
  <c r="D585" i="11"/>
  <c r="U584" i="11"/>
  <c r="T584" i="11"/>
  <c r="S584" i="11"/>
  <c r="P584" i="11"/>
  <c r="M584" i="11"/>
  <c r="J584" i="11"/>
  <c r="G584" i="11"/>
  <c r="D584" i="11"/>
  <c r="U583" i="11"/>
  <c r="T583" i="11"/>
  <c r="S583" i="11"/>
  <c r="P583" i="11"/>
  <c r="M583" i="11"/>
  <c r="J583" i="11"/>
  <c r="G583" i="11"/>
  <c r="D583" i="11"/>
  <c r="U582" i="11"/>
  <c r="T582" i="11"/>
  <c r="S582" i="11"/>
  <c r="P582" i="11"/>
  <c r="M582" i="11"/>
  <c r="J582" i="11"/>
  <c r="G582" i="11"/>
  <c r="D582" i="11"/>
  <c r="U581" i="11"/>
  <c r="T581" i="11"/>
  <c r="S581" i="11"/>
  <c r="P581" i="11"/>
  <c r="M581" i="11"/>
  <c r="J581" i="11"/>
  <c r="G581" i="11"/>
  <c r="D581" i="11"/>
  <c r="U580" i="11"/>
  <c r="T580" i="11"/>
  <c r="S580" i="11"/>
  <c r="P580" i="11"/>
  <c r="M580" i="11"/>
  <c r="J580" i="11"/>
  <c r="G580" i="11"/>
  <c r="D580" i="11"/>
  <c r="R576" i="11"/>
  <c r="Q576" i="11"/>
  <c r="O576" i="11"/>
  <c r="N576" i="11"/>
  <c r="L576" i="11"/>
  <c r="K576" i="11"/>
  <c r="I576" i="11"/>
  <c r="H576" i="11"/>
  <c r="F576" i="11"/>
  <c r="E576" i="11"/>
  <c r="C576" i="11"/>
  <c r="B576" i="11"/>
  <c r="U575" i="11"/>
  <c r="T575" i="11"/>
  <c r="S575" i="11"/>
  <c r="P575" i="11"/>
  <c r="M575" i="11"/>
  <c r="J575" i="11"/>
  <c r="G575" i="11"/>
  <c r="D575" i="11"/>
  <c r="U574" i="11"/>
  <c r="T574" i="11"/>
  <c r="S574" i="11"/>
  <c r="P574" i="11"/>
  <c r="M574" i="11"/>
  <c r="J574" i="11"/>
  <c r="G574" i="11"/>
  <c r="D574" i="11"/>
  <c r="U573" i="11"/>
  <c r="T573" i="11"/>
  <c r="S573" i="11"/>
  <c r="P573" i="11"/>
  <c r="M573" i="11"/>
  <c r="J573" i="11"/>
  <c r="G573" i="11"/>
  <c r="D573" i="11"/>
  <c r="U572" i="11"/>
  <c r="T572" i="11"/>
  <c r="S572" i="11"/>
  <c r="P572" i="11"/>
  <c r="M572" i="11"/>
  <c r="J572" i="11"/>
  <c r="G572" i="11"/>
  <c r="D572" i="11"/>
  <c r="U571" i="11"/>
  <c r="T571" i="11"/>
  <c r="S571" i="11"/>
  <c r="P571" i="11"/>
  <c r="M571" i="11"/>
  <c r="J571" i="11"/>
  <c r="G571" i="11"/>
  <c r="D571" i="11"/>
  <c r="U570" i="11"/>
  <c r="T570" i="11"/>
  <c r="S570" i="11"/>
  <c r="P570" i="11"/>
  <c r="M570" i="11"/>
  <c r="J570" i="11"/>
  <c r="G570" i="11"/>
  <c r="D570" i="11"/>
  <c r="U569" i="11"/>
  <c r="T569" i="11"/>
  <c r="S569" i="11"/>
  <c r="P569" i="11"/>
  <c r="M569" i="11"/>
  <c r="J569" i="11"/>
  <c r="G569" i="11"/>
  <c r="D569" i="11"/>
  <c r="U565" i="11"/>
  <c r="T565" i="11"/>
  <c r="R565" i="11"/>
  <c r="Q565" i="11"/>
  <c r="O565" i="11"/>
  <c r="N565" i="11"/>
  <c r="L565" i="11"/>
  <c r="K565" i="11"/>
  <c r="I565" i="11"/>
  <c r="H565" i="11"/>
  <c r="F565" i="11"/>
  <c r="E565" i="11"/>
  <c r="C565" i="11"/>
  <c r="B565" i="11"/>
  <c r="V564" i="11"/>
  <c r="S564" i="11"/>
  <c r="P564" i="11"/>
  <c r="M564" i="11"/>
  <c r="J564" i="11"/>
  <c r="G564" i="11"/>
  <c r="D564" i="11"/>
  <c r="V563" i="11"/>
  <c r="S563" i="11"/>
  <c r="P563" i="11"/>
  <c r="M563" i="11"/>
  <c r="J563" i="11"/>
  <c r="G563" i="11"/>
  <c r="D563" i="11"/>
  <c r="V562" i="11"/>
  <c r="S562" i="11"/>
  <c r="P562" i="11"/>
  <c r="M562" i="11"/>
  <c r="J562" i="11"/>
  <c r="G562" i="11"/>
  <c r="D562" i="11"/>
  <c r="V561" i="11"/>
  <c r="S561" i="11"/>
  <c r="P561" i="11"/>
  <c r="M561" i="11"/>
  <c r="J561" i="11"/>
  <c r="G561" i="11"/>
  <c r="D561" i="11"/>
  <c r="V560" i="11"/>
  <c r="S560" i="11"/>
  <c r="P560" i="11"/>
  <c r="M560" i="11"/>
  <c r="J560" i="11"/>
  <c r="G560" i="11"/>
  <c r="D560" i="11"/>
  <c r="V559" i="11"/>
  <c r="S559" i="11"/>
  <c r="P559" i="11"/>
  <c r="M559" i="11"/>
  <c r="J559" i="11"/>
  <c r="G559" i="11"/>
  <c r="D559" i="11"/>
  <c r="V558" i="11"/>
  <c r="S558" i="11"/>
  <c r="P558" i="11"/>
  <c r="M558" i="11"/>
  <c r="J558" i="11"/>
  <c r="G558" i="11"/>
  <c r="D558" i="11"/>
  <c r="U554" i="11"/>
  <c r="T554" i="11"/>
  <c r="R554" i="11"/>
  <c r="Q554" i="11"/>
  <c r="O554" i="11"/>
  <c r="N554" i="11"/>
  <c r="L554" i="11"/>
  <c r="K554" i="11"/>
  <c r="I554" i="11"/>
  <c r="H554" i="11"/>
  <c r="F554" i="11"/>
  <c r="E554" i="11"/>
  <c r="C554" i="11"/>
  <c r="B554" i="11"/>
  <c r="V553" i="11"/>
  <c r="S553" i="11"/>
  <c r="P553" i="11"/>
  <c r="M553" i="11"/>
  <c r="J553" i="11"/>
  <c r="G553" i="11"/>
  <c r="D553" i="11"/>
  <c r="V552" i="11"/>
  <c r="S552" i="11"/>
  <c r="P552" i="11"/>
  <c r="M552" i="11"/>
  <c r="J552" i="11"/>
  <c r="G552" i="11"/>
  <c r="D552" i="11"/>
  <c r="V551" i="11"/>
  <c r="S551" i="11"/>
  <c r="P551" i="11"/>
  <c r="M551" i="11"/>
  <c r="J551" i="11"/>
  <c r="G551" i="11"/>
  <c r="D551" i="11"/>
  <c r="V550" i="11"/>
  <c r="S550" i="11"/>
  <c r="P550" i="11"/>
  <c r="M550" i="11"/>
  <c r="J550" i="11"/>
  <c r="G550" i="11"/>
  <c r="D550" i="11"/>
  <c r="V549" i="11"/>
  <c r="S549" i="11"/>
  <c r="P549" i="11"/>
  <c r="M549" i="11"/>
  <c r="J549" i="11"/>
  <c r="G549" i="11"/>
  <c r="D549" i="11"/>
  <c r="V548" i="11"/>
  <c r="S548" i="11"/>
  <c r="P548" i="11"/>
  <c r="M548" i="11"/>
  <c r="J548" i="11"/>
  <c r="G548" i="11"/>
  <c r="D548" i="11"/>
  <c r="V547" i="11"/>
  <c r="S547" i="11"/>
  <c r="P547" i="11"/>
  <c r="M547" i="11"/>
  <c r="J547" i="11"/>
  <c r="G547" i="11"/>
  <c r="D547" i="11"/>
  <c r="U542" i="11"/>
  <c r="T542" i="11"/>
  <c r="R542" i="11"/>
  <c r="Q542" i="11"/>
  <c r="O542" i="11"/>
  <c r="N542" i="11"/>
  <c r="L542" i="11"/>
  <c r="K542" i="11"/>
  <c r="I542" i="11"/>
  <c r="H542" i="11"/>
  <c r="F542" i="11"/>
  <c r="E542" i="11"/>
  <c r="C542" i="11"/>
  <c r="B542" i="11"/>
  <c r="V541" i="11"/>
  <c r="S541" i="11"/>
  <c r="P541" i="11"/>
  <c r="M541" i="11"/>
  <c r="J541" i="11"/>
  <c r="G541" i="11"/>
  <c r="D541" i="11"/>
  <c r="V540" i="11"/>
  <c r="S540" i="11"/>
  <c r="P540" i="11"/>
  <c r="M540" i="11"/>
  <c r="J540" i="11"/>
  <c r="G540" i="11"/>
  <c r="D540" i="11"/>
  <c r="V539" i="11"/>
  <c r="S539" i="11"/>
  <c r="P539" i="11"/>
  <c r="M539" i="11"/>
  <c r="J539" i="11"/>
  <c r="G539" i="11"/>
  <c r="D539" i="11"/>
  <c r="V538" i="11"/>
  <c r="S538" i="11"/>
  <c r="P538" i="11"/>
  <c r="M538" i="11"/>
  <c r="J538" i="11"/>
  <c r="G538" i="11"/>
  <c r="D538" i="11"/>
  <c r="V537" i="11"/>
  <c r="S537" i="11"/>
  <c r="P537" i="11"/>
  <c r="M537" i="11"/>
  <c r="J537" i="11"/>
  <c r="G537" i="11"/>
  <c r="D537" i="11"/>
  <c r="V536" i="11"/>
  <c r="S536" i="11"/>
  <c r="P536" i="11"/>
  <c r="M536" i="11"/>
  <c r="J536" i="11"/>
  <c r="G536" i="11"/>
  <c r="D536" i="11"/>
  <c r="V535" i="11"/>
  <c r="S535" i="11"/>
  <c r="P535" i="11"/>
  <c r="M535" i="11"/>
  <c r="J535" i="11"/>
  <c r="G535" i="11"/>
  <c r="D535" i="11"/>
  <c r="U531" i="11"/>
  <c r="T531" i="11"/>
  <c r="R531" i="11"/>
  <c r="Q531" i="11"/>
  <c r="O531" i="11"/>
  <c r="N531" i="11"/>
  <c r="L531" i="11"/>
  <c r="K531" i="11"/>
  <c r="I531" i="11"/>
  <c r="H531" i="11"/>
  <c r="F531" i="11"/>
  <c r="E531" i="11"/>
  <c r="C531" i="11"/>
  <c r="B531" i="11"/>
  <c r="V530" i="11"/>
  <c r="S530" i="11"/>
  <c r="P530" i="11"/>
  <c r="M530" i="11"/>
  <c r="J530" i="11"/>
  <c r="G530" i="11"/>
  <c r="D530" i="11"/>
  <c r="V529" i="11"/>
  <c r="S529" i="11"/>
  <c r="P529" i="11"/>
  <c r="M529" i="11"/>
  <c r="J529" i="11"/>
  <c r="G529" i="11"/>
  <c r="D529" i="11"/>
  <c r="V528" i="11"/>
  <c r="S528" i="11"/>
  <c r="P528" i="11"/>
  <c r="M528" i="11"/>
  <c r="J528" i="11"/>
  <c r="G528" i="11"/>
  <c r="D528" i="11"/>
  <c r="V527" i="11"/>
  <c r="S527" i="11"/>
  <c r="P527" i="11"/>
  <c r="M527" i="11"/>
  <c r="J527" i="11"/>
  <c r="G527" i="11"/>
  <c r="D527" i="11"/>
  <c r="V526" i="11"/>
  <c r="S526" i="11"/>
  <c r="P526" i="11"/>
  <c r="M526" i="11"/>
  <c r="J526" i="11"/>
  <c r="G526" i="11"/>
  <c r="D526" i="11"/>
  <c r="V525" i="11"/>
  <c r="S525" i="11"/>
  <c r="P525" i="11"/>
  <c r="M525" i="11"/>
  <c r="J525" i="11"/>
  <c r="G525" i="11"/>
  <c r="D525" i="11"/>
  <c r="V524" i="11"/>
  <c r="S524" i="11"/>
  <c r="P524" i="11"/>
  <c r="M524" i="11"/>
  <c r="J524" i="11"/>
  <c r="G524" i="11"/>
  <c r="D524" i="11"/>
  <c r="U520" i="11"/>
  <c r="T520" i="11"/>
  <c r="R520" i="11"/>
  <c r="Q520" i="11"/>
  <c r="O520" i="11"/>
  <c r="N520" i="11"/>
  <c r="L520" i="11"/>
  <c r="K520" i="11"/>
  <c r="I520" i="11"/>
  <c r="H520" i="11"/>
  <c r="F520" i="11"/>
  <c r="E520" i="11"/>
  <c r="C520" i="11"/>
  <c r="B520" i="11"/>
  <c r="V519" i="11"/>
  <c r="S519" i="11"/>
  <c r="P519" i="11"/>
  <c r="M519" i="11"/>
  <c r="J519" i="11"/>
  <c r="G519" i="11"/>
  <c r="D519" i="11"/>
  <c r="V518" i="11"/>
  <c r="S518" i="11"/>
  <c r="P518" i="11"/>
  <c r="M518" i="11"/>
  <c r="J518" i="11"/>
  <c r="G518" i="11"/>
  <c r="D518" i="11"/>
  <c r="V517" i="11"/>
  <c r="S517" i="11"/>
  <c r="P517" i="11"/>
  <c r="M517" i="11"/>
  <c r="J517" i="11"/>
  <c r="G517" i="11"/>
  <c r="D517" i="11"/>
  <c r="V516" i="11"/>
  <c r="S516" i="11"/>
  <c r="P516" i="11"/>
  <c r="M516" i="11"/>
  <c r="J516" i="11"/>
  <c r="G516" i="11"/>
  <c r="D516" i="11"/>
  <c r="V515" i="11"/>
  <c r="S515" i="11"/>
  <c r="P515" i="11"/>
  <c r="M515" i="11"/>
  <c r="J515" i="11"/>
  <c r="G515" i="11"/>
  <c r="D515" i="11"/>
  <c r="V514" i="11"/>
  <c r="S514" i="11"/>
  <c r="P514" i="11"/>
  <c r="M514" i="11"/>
  <c r="J514" i="11"/>
  <c r="G514" i="11"/>
  <c r="D514" i="11"/>
  <c r="V513" i="11"/>
  <c r="S513" i="11"/>
  <c r="P513" i="11"/>
  <c r="M513" i="11"/>
  <c r="J513" i="11"/>
  <c r="G513" i="11"/>
  <c r="D513" i="11"/>
  <c r="J509" i="11"/>
  <c r="V508" i="11"/>
  <c r="S508" i="11"/>
  <c r="P508" i="11"/>
  <c r="M508" i="11"/>
  <c r="J508" i="11"/>
  <c r="G508" i="11"/>
  <c r="D508" i="11"/>
  <c r="V507" i="11"/>
  <c r="S507" i="11"/>
  <c r="P507" i="11"/>
  <c r="M507" i="11"/>
  <c r="J507" i="11"/>
  <c r="G507" i="11"/>
  <c r="D507" i="11"/>
  <c r="V506" i="11"/>
  <c r="S506" i="11"/>
  <c r="P506" i="11"/>
  <c r="M506" i="11"/>
  <c r="J506" i="11"/>
  <c r="G506" i="11"/>
  <c r="D506" i="11"/>
  <c r="V505" i="11"/>
  <c r="S505" i="11"/>
  <c r="P505" i="11"/>
  <c r="M505" i="11"/>
  <c r="J505" i="11"/>
  <c r="G505" i="11"/>
  <c r="D505" i="11"/>
  <c r="V504" i="11"/>
  <c r="S504" i="11"/>
  <c r="P504" i="11"/>
  <c r="M504" i="11"/>
  <c r="J504" i="11"/>
  <c r="G504" i="11"/>
  <c r="D504" i="11"/>
  <c r="V503" i="11"/>
  <c r="S503" i="11"/>
  <c r="P503" i="11"/>
  <c r="M503" i="11"/>
  <c r="J503" i="11"/>
  <c r="G503" i="11"/>
  <c r="D503" i="11"/>
  <c r="V502" i="11"/>
  <c r="S502" i="11"/>
  <c r="P502" i="11"/>
  <c r="M502" i="11"/>
  <c r="J502" i="11"/>
  <c r="G502" i="11"/>
  <c r="D502" i="11"/>
  <c r="U497" i="11"/>
  <c r="T497" i="11"/>
  <c r="R497" i="11"/>
  <c r="Q497" i="11"/>
  <c r="O497" i="11"/>
  <c r="N497" i="11"/>
  <c r="L497" i="11"/>
  <c r="K497" i="11"/>
  <c r="I497" i="11"/>
  <c r="H497" i="11"/>
  <c r="F497" i="11"/>
  <c r="E497" i="11"/>
  <c r="C497" i="11"/>
  <c r="B497" i="11"/>
  <c r="V496" i="11"/>
  <c r="S496" i="11"/>
  <c r="P496" i="11"/>
  <c r="M496" i="11"/>
  <c r="J496" i="11"/>
  <c r="G496" i="11"/>
  <c r="D496" i="11"/>
  <c r="V495" i="11"/>
  <c r="S495" i="11"/>
  <c r="P495" i="11"/>
  <c r="M495" i="11"/>
  <c r="J495" i="11"/>
  <c r="G495" i="11"/>
  <c r="D495" i="11"/>
  <c r="V494" i="11"/>
  <c r="S494" i="11"/>
  <c r="P494" i="11"/>
  <c r="M494" i="11"/>
  <c r="J494" i="11"/>
  <c r="G494" i="11"/>
  <c r="D494" i="11"/>
  <c r="V493" i="11"/>
  <c r="S493" i="11"/>
  <c r="P493" i="11"/>
  <c r="M493" i="11"/>
  <c r="J493" i="11"/>
  <c r="G493" i="11"/>
  <c r="D493" i="11"/>
  <c r="V492" i="11"/>
  <c r="S492" i="11"/>
  <c r="P492" i="11"/>
  <c r="M492" i="11"/>
  <c r="J492" i="11"/>
  <c r="G492" i="11"/>
  <c r="D492" i="11"/>
  <c r="V491" i="11"/>
  <c r="S491" i="11"/>
  <c r="P491" i="11"/>
  <c r="M491" i="11"/>
  <c r="J491" i="11"/>
  <c r="G491" i="11"/>
  <c r="D491" i="11"/>
  <c r="V490" i="11"/>
  <c r="S490" i="11"/>
  <c r="P490" i="11"/>
  <c r="M490" i="11"/>
  <c r="J490" i="11"/>
  <c r="G490" i="11"/>
  <c r="D490" i="11"/>
  <c r="U486" i="11"/>
  <c r="T486" i="11"/>
  <c r="R486" i="11"/>
  <c r="Q486" i="11"/>
  <c r="O486" i="11"/>
  <c r="N486" i="11"/>
  <c r="L486" i="11"/>
  <c r="K486" i="11"/>
  <c r="I486" i="11"/>
  <c r="H486" i="11"/>
  <c r="F486" i="11"/>
  <c r="E486" i="11"/>
  <c r="C486" i="11"/>
  <c r="B486" i="11"/>
  <c r="V485" i="11"/>
  <c r="S485" i="11"/>
  <c r="P485" i="11"/>
  <c r="M485" i="11"/>
  <c r="J485" i="11"/>
  <c r="G485" i="11"/>
  <c r="D485" i="11"/>
  <c r="V483" i="11"/>
  <c r="S483" i="11"/>
  <c r="P483" i="11"/>
  <c r="M483" i="11"/>
  <c r="J483" i="11"/>
  <c r="G483" i="11"/>
  <c r="D483" i="11"/>
  <c r="V482" i="11"/>
  <c r="S482" i="11"/>
  <c r="P482" i="11"/>
  <c r="M482" i="11"/>
  <c r="J482" i="11"/>
  <c r="G482" i="11"/>
  <c r="D482" i="11"/>
  <c r="V481" i="11"/>
  <c r="S481" i="11"/>
  <c r="P481" i="11"/>
  <c r="M481" i="11"/>
  <c r="J481" i="11"/>
  <c r="G481" i="11"/>
  <c r="D481" i="11"/>
  <c r="V480" i="11"/>
  <c r="S480" i="11"/>
  <c r="P480" i="11"/>
  <c r="M480" i="11"/>
  <c r="J480" i="11"/>
  <c r="G480" i="11"/>
  <c r="D480" i="11"/>
  <c r="V479" i="11"/>
  <c r="S479" i="11"/>
  <c r="P479" i="11"/>
  <c r="M479" i="11"/>
  <c r="J479" i="11"/>
  <c r="G479" i="11"/>
  <c r="D479" i="11"/>
  <c r="V478" i="11"/>
  <c r="S478" i="11"/>
  <c r="P478" i="11"/>
  <c r="M478" i="11"/>
  <c r="J478" i="11"/>
  <c r="G478" i="11"/>
  <c r="D478" i="11"/>
  <c r="U474" i="11"/>
  <c r="T474" i="11"/>
  <c r="R474" i="11"/>
  <c r="Q474" i="11"/>
  <c r="O474" i="11"/>
  <c r="N474" i="11"/>
  <c r="L474" i="11"/>
  <c r="K474" i="11"/>
  <c r="I474" i="11"/>
  <c r="H474" i="11"/>
  <c r="F474" i="11"/>
  <c r="E474" i="11"/>
  <c r="C474" i="11"/>
  <c r="B474" i="11"/>
  <c r="V473" i="11"/>
  <c r="S473" i="11"/>
  <c r="P473" i="11"/>
  <c r="M473" i="11"/>
  <c r="J473" i="11"/>
  <c r="G473" i="11"/>
  <c r="D473" i="11"/>
  <c r="V471" i="11"/>
  <c r="S471" i="11"/>
  <c r="P471" i="11"/>
  <c r="M471" i="11"/>
  <c r="J471" i="11"/>
  <c r="G471" i="11"/>
  <c r="D471" i="11"/>
  <c r="V470" i="11"/>
  <c r="S470" i="11"/>
  <c r="P470" i="11"/>
  <c r="M470" i="11"/>
  <c r="J470" i="11"/>
  <c r="G470" i="11"/>
  <c r="D470" i="11"/>
  <c r="V469" i="11"/>
  <c r="S469" i="11"/>
  <c r="P469" i="11"/>
  <c r="M469" i="11"/>
  <c r="J469" i="11"/>
  <c r="G469" i="11"/>
  <c r="D469" i="11"/>
  <c r="V468" i="11"/>
  <c r="S468" i="11"/>
  <c r="P468" i="11"/>
  <c r="M468" i="11"/>
  <c r="J468" i="11"/>
  <c r="G468" i="11"/>
  <c r="D468" i="11"/>
  <c r="V467" i="11"/>
  <c r="S467" i="11"/>
  <c r="P467" i="11"/>
  <c r="M467" i="11"/>
  <c r="J467" i="11"/>
  <c r="G467" i="11"/>
  <c r="D467" i="11"/>
  <c r="V466" i="11"/>
  <c r="S466" i="11"/>
  <c r="P466" i="11"/>
  <c r="M466" i="11"/>
  <c r="J466" i="11"/>
  <c r="G466" i="11"/>
  <c r="D466" i="11"/>
  <c r="U462" i="11"/>
  <c r="T462" i="11"/>
  <c r="R462" i="11"/>
  <c r="Q462" i="11"/>
  <c r="O462" i="11"/>
  <c r="N462" i="11"/>
  <c r="L462" i="11"/>
  <c r="K462" i="11"/>
  <c r="I462" i="11"/>
  <c r="H462" i="11"/>
  <c r="F462" i="11"/>
  <c r="E462" i="11"/>
  <c r="C462" i="11"/>
  <c r="B462" i="11"/>
  <c r="V461" i="11"/>
  <c r="S461" i="11"/>
  <c r="P461" i="11"/>
  <c r="M461" i="11"/>
  <c r="J461" i="11"/>
  <c r="G461" i="11"/>
  <c r="D461" i="11"/>
  <c r="V460" i="11"/>
  <c r="S460" i="11"/>
  <c r="P460" i="11"/>
  <c r="M460" i="11"/>
  <c r="J460" i="11"/>
  <c r="G460" i="11"/>
  <c r="D460" i="11"/>
  <c r="V459" i="11"/>
  <c r="S459" i="11"/>
  <c r="P459" i="11"/>
  <c r="M459" i="11"/>
  <c r="J459" i="11"/>
  <c r="G459" i="11"/>
  <c r="D459" i="11"/>
  <c r="AB458" i="11"/>
  <c r="V458" i="11"/>
  <c r="S458" i="11"/>
  <c r="P458" i="11"/>
  <c r="M458" i="11"/>
  <c r="J458" i="11"/>
  <c r="G458" i="11"/>
  <c r="D458" i="11"/>
  <c r="V457" i="11"/>
  <c r="S457" i="11"/>
  <c r="P457" i="11"/>
  <c r="M457" i="11"/>
  <c r="J457" i="11"/>
  <c r="G457" i="11"/>
  <c r="D457" i="11"/>
  <c r="V456" i="11"/>
  <c r="S456" i="11"/>
  <c r="P456" i="11"/>
  <c r="M456" i="11"/>
  <c r="J456" i="11"/>
  <c r="G456" i="11"/>
  <c r="D456" i="11"/>
  <c r="V455" i="11"/>
  <c r="S455" i="11"/>
  <c r="P455" i="11"/>
  <c r="M455" i="11"/>
  <c r="J455" i="11"/>
  <c r="G455" i="11"/>
  <c r="D455" i="11"/>
  <c r="U450" i="11"/>
  <c r="T450" i="11"/>
  <c r="R450" i="11"/>
  <c r="Q450" i="11"/>
  <c r="O450" i="11"/>
  <c r="N450" i="11"/>
  <c r="L450" i="11"/>
  <c r="K450" i="11"/>
  <c r="I450" i="11"/>
  <c r="H450" i="11"/>
  <c r="F450" i="11"/>
  <c r="E450" i="11"/>
  <c r="C450" i="11"/>
  <c r="B450" i="11"/>
  <c r="V449" i="11"/>
  <c r="S449" i="11"/>
  <c r="P449" i="11"/>
  <c r="M449" i="11"/>
  <c r="J449" i="11"/>
  <c r="G449" i="11"/>
  <c r="D449" i="11"/>
  <c r="V448" i="11"/>
  <c r="S448" i="11"/>
  <c r="P448" i="11"/>
  <c r="M448" i="11"/>
  <c r="J448" i="11"/>
  <c r="G448" i="11"/>
  <c r="D448" i="11"/>
  <c r="V447" i="11"/>
  <c r="S447" i="11"/>
  <c r="P447" i="11"/>
  <c r="M447" i="11"/>
  <c r="J447" i="11"/>
  <c r="G447" i="11"/>
  <c r="D447" i="11"/>
  <c r="V446" i="11"/>
  <c r="S446" i="11"/>
  <c r="P446" i="11"/>
  <c r="M446" i="11"/>
  <c r="J446" i="11"/>
  <c r="G446" i="11"/>
  <c r="D446" i="11"/>
  <c r="V445" i="11"/>
  <c r="S445" i="11"/>
  <c r="P445" i="11"/>
  <c r="M445" i="11"/>
  <c r="J445" i="11"/>
  <c r="G445" i="11"/>
  <c r="D445" i="11"/>
  <c r="V444" i="11"/>
  <c r="S444" i="11"/>
  <c r="P444" i="11"/>
  <c r="M444" i="11"/>
  <c r="J444" i="11"/>
  <c r="G444" i="11"/>
  <c r="D444" i="11"/>
  <c r="V443" i="11"/>
  <c r="S443" i="11"/>
  <c r="P443" i="11"/>
  <c r="M443" i="11"/>
  <c r="J443" i="11"/>
  <c r="G443" i="11"/>
  <c r="D443" i="11"/>
  <c r="U439" i="11"/>
  <c r="T439" i="11"/>
  <c r="R439" i="11"/>
  <c r="Q439" i="11"/>
  <c r="O439" i="11"/>
  <c r="N439" i="11"/>
  <c r="L439" i="11"/>
  <c r="K439" i="11"/>
  <c r="I439" i="11"/>
  <c r="H439" i="11"/>
  <c r="F439" i="11"/>
  <c r="E439" i="11"/>
  <c r="C439" i="11"/>
  <c r="B439" i="11"/>
  <c r="V438" i="11"/>
  <c r="S438" i="11"/>
  <c r="P438" i="11"/>
  <c r="M438" i="11"/>
  <c r="J438" i="11"/>
  <c r="G438" i="11"/>
  <c r="D438" i="11"/>
  <c r="V437" i="11"/>
  <c r="S437" i="11"/>
  <c r="P437" i="11"/>
  <c r="M437" i="11"/>
  <c r="V436" i="11"/>
  <c r="S436" i="11"/>
  <c r="P436" i="11"/>
  <c r="M436" i="11"/>
  <c r="J436" i="11"/>
  <c r="G436" i="11"/>
  <c r="D436" i="11"/>
  <c r="V435" i="11"/>
  <c r="S435" i="11"/>
  <c r="P435" i="11"/>
  <c r="M435" i="11"/>
  <c r="J435" i="11"/>
  <c r="G435" i="11"/>
  <c r="D435" i="11"/>
  <c r="V434" i="11"/>
  <c r="S434" i="11"/>
  <c r="P434" i="11"/>
  <c r="M434" i="11"/>
  <c r="J434" i="11"/>
  <c r="G434" i="11"/>
  <c r="D434" i="11"/>
  <c r="V433" i="11"/>
  <c r="S433" i="11"/>
  <c r="P433" i="11"/>
  <c r="M433" i="11"/>
  <c r="J433" i="11"/>
  <c r="G433" i="11"/>
  <c r="D433" i="11"/>
  <c r="V432" i="11"/>
  <c r="S432" i="11"/>
  <c r="P432" i="11"/>
  <c r="M432" i="11"/>
  <c r="J432" i="11"/>
  <c r="G432" i="11"/>
  <c r="D432" i="11"/>
  <c r="V431" i="11"/>
  <c r="S431" i="11"/>
  <c r="P431" i="11"/>
  <c r="M431" i="11"/>
  <c r="J431" i="11"/>
  <c r="G431" i="11"/>
  <c r="D431" i="11"/>
  <c r="U427" i="11"/>
  <c r="T427" i="11"/>
  <c r="R427" i="11"/>
  <c r="Q427" i="11"/>
  <c r="O427" i="11"/>
  <c r="N427" i="11"/>
  <c r="L427" i="11"/>
  <c r="K427" i="11"/>
  <c r="I427" i="11"/>
  <c r="H427" i="11"/>
  <c r="F427" i="11"/>
  <c r="E427" i="11"/>
  <c r="C427" i="11"/>
  <c r="B427" i="11"/>
  <c r="V426" i="11"/>
  <c r="S426" i="11"/>
  <c r="P426" i="11"/>
  <c r="M426" i="11"/>
  <c r="J426" i="11"/>
  <c r="G426" i="11"/>
  <c r="D426" i="11"/>
  <c r="V425" i="11"/>
  <c r="S425" i="11"/>
  <c r="P425" i="11"/>
  <c r="M425" i="11"/>
  <c r="V424" i="11"/>
  <c r="S424" i="11"/>
  <c r="P424" i="11"/>
  <c r="M424" i="11"/>
  <c r="J424" i="11"/>
  <c r="G424" i="11"/>
  <c r="D424" i="11"/>
  <c r="V423" i="11"/>
  <c r="S423" i="11"/>
  <c r="P423" i="11"/>
  <c r="M423" i="11"/>
  <c r="J423" i="11"/>
  <c r="G423" i="11"/>
  <c r="D423" i="11"/>
  <c r="V422" i="11"/>
  <c r="S422" i="11"/>
  <c r="P422" i="11"/>
  <c r="M422" i="11"/>
  <c r="J422" i="11"/>
  <c r="G422" i="11"/>
  <c r="D422" i="11"/>
  <c r="V421" i="11"/>
  <c r="S421" i="11"/>
  <c r="P421" i="11"/>
  <c r="M421" i="11"/>
  <c r="J421" i="11"/>
  <c r="G421" i="11"/>
  <c r="D421" i="11"/>
  <c r="V420" i="11"/>
  <c r="S420" i="11"/>
  <c r="P420" i="11"/>
  <c r="M420" i="11"/>
  <c r="J420" i="11"/>
  <c r="G420" i="11"/>
  <c r="D420" i="11"/>
  <c r="V419" i="11"/>
  <c r="S419" i="11"/>
  <c r="P419" i="11"/>
  <c r="M419" i="11"/>
  <c r="J419" i="11"/>
  <c r="G419" i="11"/>
  <c r="D419" i="11"/>
  <c r="U415" i="11"/>
  <c r="T415" i="11"/>
  <c r="R415" i="11"/>
  <c r="Q415" i="11"/>
  <c r="O415" i="11"/>
  <c r="N415" i="11"/>
  <c r="L415" i="11"/>
  <c r="K415" i="11"/>
  <c r="I415" i="11"/>
  <c r="H415" i="11"/>
  <c r="F415" i="11"/>
  <c r="E415" i="11"/>
  <c r="C415" i="11"/>
  <c r="B415" i="11"/>
  <c r="V414" i="11"/>
  <c r="S414" i="11"/>
  <c r="P414" i="11"/>
  <c r="M414" i="11"/>
  <c r="J414" i="11"/>
  <c r="G414" i="11"/>
  <c r="D414" i="11"/>
  <c r="V413" i="11"/>
  <c r="S413" i="11"/>
  <c r="P413" i="11"/>
  <c r="M413" i="11"/>
  <c r="J413" i="11"/>
  <c r="G413" i="11"/>
  <c r="D413" i="11"/>
  <c r="V412" i="11"/>
  <c r="S412" i="11"/>
  <c r="P412" i="11"/>
  <c r="M412" i="11"/>
  <c r="J412" i="11"/>
  <c r="G412" i="11"/>
  <c r="D412" i="11"/>
  <c r="V411" i="11"/>
  <c r="S411" i="11"/>
  <c r="P411" i="11"/>
  <c r="M411" i="11"/>
  <c r="J411" i="11"/>
  <c r="G411" i="11"/>
  <c r="D411" i="11"/>
  <c r="V410" i="11"/>
  <c r="S410" i="11"/>
  <c r="P410" i="11"/>
  <c r="M410" i="11"/>
  <c r="J410" i="11"/>
  <c r="G410" i="11"/>
  <c r="D410" i="11"/>
  <c r="V409" i="11"/>
  <c r="S409" i="11"/>
  <c r="P409" i="11"/>
  <c r="M409" i="11"/>
  <c r="J409" i="11"/>
  <c r="G409" i="11"/>
  <c r="D409" i="11"/>
  <c r="V408" i="11"/>
  <c r="S408" i="11"/>
  <c r="P408" i="11"/>
  <c r="M408" i="11"/>
  <c r="J408" i="11"/>
  <c r="G408" i="11"/>
  <c r="D408" i="11"/>
  <c r="U403" i="11"/>
  <c r="T403" i="11"/>
  <c r="R403" i="11"/>
  <c r="Q403" i="11"/>
  <c r="O403" i="11"/>
  <c r="N403" i="11"/>
  <c r="L403" i="11"/>
  <c r="K403" i="11"/>
  <c r="I403" i="11"/>
  <c r="H403" i="11"/>
  <c r="F403" i="11"/>
  <c r="E403" i="11"/>
  <c r="C403" i="11"/>
  <c r="V402" i="11"/>
  <c r="S402" i="11"/>
  <c r="P402" i="11"/>
  <c r="M402" i="11"/>
  <c r="J402" i="11"/>
  <c r="G402" i="11"/>
  <c r="D402" i="11"/>
  <c r="V401" i="11"/>
  <c r="S401" i="11"/>
  <c r="P401" i="11"/>
  <c r="M401" i="11"/>
  <c r="J401" i="11"/>
  <c r="G401" i="11"/>
  <c r="D401" i="11"/>
  <c r="V400" i="11"/>
  <c r="S400" i="11"/>
  <c r="P400" i="11"/>
  <c r="M400" i="11"/>
  <c r="J400" i="11"/>
  <c r="G400" i="11"/>
  <c r="D400" i="11"/>
  <c r="V399" i="11"/>
  <c r="S399" i="11"/>
  <c r="P399" i="11"/>
  <c r="M399" i="11"/>
  <c r="J399" i="11"/>
  <c r="G399" i="11"/>
  <c r="D399" i="11"/>
  <c r="V398" i="11"/>
  <c r="S398" i="11"/>
  <c r="P398" i="11"/>
  <c r="M398" i="11"/>
  <c r="J398" i="11"/>
  <c r="G398" i="11"/>
  <c r="D398" i="11"/>
  <c r="V397" i="11"/>
  <c r="S397" i="11"/>
  <c r="P397" i="11"/>
  <c r="M397" i="11"/>
  <c r="J397" i="11"/>
  <c r="G397" i="11"/>
  <c r="D397" i="11"/>
  <c r="V396" i="11"/>
  <c r="S396" i="11"/>
  <c r="P396" i="11"/>
  <c r="M396" i="11"/>
  <c r="J396" i="11"/>
  <c r="G396" i="11"/>
  <c r="D396" i="11"/>
  <c r="U392" i="11"/>
  <c r="T392" i="11"/>
  <c r="R392" i="11"/>
  <c r="Q392" i="11"/>
  <c r="O392" i="11"/>
  <c r="N392" i="11"/>
  <c r="L392" i="11"/>
  <c r="K392" i="11"/>
  <c r="I392" i="11"/>
  <c r="H392" i="11"/>
  <c r="F392" i="11"/>
  <c r="E392" i="11"/>
  <c r="C392" i="11"/>
  <c r="B392" i="11"/>
  <c r="V391" i="11"/>
  <c r="S391" i="11"/>
  <c r="P391" i="11"/>
  <c r="M391" i="11"/>
  <c r="J391" i="11"/>
  <c r="G391" i="11"/>
  <c r="D391" i="11"/>
  <c r="V390" i="11"/>
  <c r="S390" i="11"/>
  <c r="P390" i="11"/>
  <c r="M390" i="11"/>
  <c r="G390" i="11"/>
  <c r="D390" i="11"/>
  <c r="V389" i="11"/>
  <c r="S389" i="11"/>
  <c r="P389" i="11"/>
  <c r="M389" i="11"/>
  <c r="J389" i="11"/>
  <c r="G389" i="11"/>
  <c r="D389" i="11"/>
  <c r="V388" i="11"/>
  <c r="S388" i="11"/>
  <c r="P388" i="11"/>
  <c r="M388" i="11"/>
  <c r="J388" i="11"/>
  <c r="G388" i="11"/>
  <c r="D388" i="11"/>
  <c r="V387" i="11"/>
  <c r="S387" i="11"/>
  <c r="P387" i="11"/>
  <c r="M387" i="11"/>
  <c r="J387" i="11"/>
  <c r="G387" i="11"/>
  <c r="D387" i="11"/>
  <c r="V386" i="11"/>
  <c r="S386" i="11"/>
  <c r="P386" i="11"/>
  <c r="M386" i="11"/>
  <c r="J386" i="11"/>
  <c r="G386" i="11"/>
  <c r="D386" i="11"/>
  <c r="V385" i="11"/>
  <c r="S385" i="11"/>
  <c r="P385" i="11"/>
  <c r="M385" i="11"/>
  <c r="J385" i="11"/>
  <c r="G385" i="11"/>
  <c r="D385" i="11"/>
  <c r="V384" i="11"/>
  <c r="S384" i="11"/>
  <c r="P384" i="11"/>
  <c r="M384" i="11"/>
  <c r="J384" i="11"/>
  <c r="G384" i="11"/>
  <c r="D384" i="11"/>
  <c r="U380" i="11"/>
  <c r="T380" i="11"/>
  <c r="R380" i="11"/>
  <c r="Q380" i="11"/>
  <c r="O380" i="11"/>
  <c r="N380" i="11"/>
  <c r="L380" i="11"/>
  <c r="K380" i="11"/>
  <c r="I380" i="11"/>
  <c r="H380" i="11"/>
  <c r="F380" i="11"/>
  <c r="E380" i="11"/>
  <c r="C380" i="11"/>
  <c r="B380" i="11"/>
  <c r="V379" i="11"/>
  <c r="S379" i="11"/>
  <c r="P379" i="11"/>
  <c r="M379" i="11"/>
  <c r="J379" i="11"/>
  <c r="G379" i="11"/>
  <c r="D379" i="11"/>
  <c r="V378" i="11"/>
  <c r="S378" i="11"/>
  <c r="P378" i="11"/>
  <c r="M378" i="11"/>
  <c r="D378" i="11"/>
  <c r="V377" i="11"/>
  <c r="S377" i="11"/>
  <c r="P377" i="11"/>
  <c r="M377" i="11"/>
  <c r="J377" i="11"/>
  <c r="G377" i="11"/>
  <c r="D377" i="11"/>
  <c r="V376" i="11"/>
  <c r="S376" i="11"/>
  <c r="P376" i="11"/>
  <c r="M376" i="11"/>
  <c r="J376" i="11"/>
  <c r="G376" i="11"/>
  <c r="D376" i="11"/>
  <c r="V375" i="11"/>
  <c r="S375" i="11"/>
  <c r="P375" i="11"/>
  <c r="M375" i="11"/>
  <c r="J375" i="11"/>
  <c r="G375" i="11"/>
  <c r="D375" i="11"/>
  <c r="V374" i="11"/>
  <c r="S374" i="11"/>
  <c r="P374" i="11"/>
  <c r="M374" i="11"/>
  <c r="J374" i="11"/>
  <c r="G374" i="11"/>
  <c r="D374" i="11"/>
  <c r="V373" i="11"/>
  <c r="S373" i="11"/>
  <c r="P373" i="11"/>
  <c r="M373" i="11"/>
  <c r="J373" i="11"/>
  <c r="G373" i="11"/>
  <c r="D373" i="11"/>
  <c r="V372" i="11"/>
  <c r="S372" i="11"/>
  <c r="P372" i="11"/>
  <c r="M372" i="11"/>
  <c r="J372" i="11"/>
  <c r="G372" i="11"/>
  <c r="D372" i="11"/>
  <c r="U368" i="11"/>
  <c r="T368" i="11"/>
  <c r="R368" i="11"/>
  <c r="Q368" i="11"/>
  <c r="O368" i="11"/>
  <c r="N368" i="11"/>
  <c r="L368" i="11"/>
  <c r="K368" i="11"/>
  <c r="I368" i="11"/>
  <c r="H368" i="11"/>
  <c r="F368" i="11"/>
  <c r="E368" i="11"/>
  <c r="C368" i="11"/>
  <c r="B368" i="11"/>
  <c r="V367" i="11"/>
  <c r="S367" i="11"/>
  <c r="P367" i="11"/>
  <c r="M367" i="11"/>
  <c r="J367" i="11"/>
  <c r="G367" i="11"/>
  <c r="D367" i="11"/>
  <c r="V366" i="11"/>
  <c r="S366" i="11"/>
  <c r="P366" i="11"/>
  <c r="M366" i="11"/>
  <c r="J366" i="11"/>
  <c r="G366" i="11"/>
  <c r="D366" i="11"/>
  <c r="V365" i="11"/>
  <c r="S365" i="11"/>
  <c r="P365" i="11"/>
  <c r="M365" i="11"/>
  <c r="J365" i="11"/>
  <c r="G365" i="11"/>
  <c r="D365" i="11"/>
  <c r="V364" i="11"/>
  <c r="S364" i="11"/>
  <c r="P364" i="11"/>
  <c r="M364" i="11"/>
  <c r="J364" i="11"/>
  <c r="G364" i="11"/>
  <c r="D364" i="11"/>
  <c r="V363" i="11"/>
  <c r="S363" i="11"/>
  <c r="P363" i="11"/>
  <c r="M363" i="11"/>
  <c r="J363" i="11"/>
  <c r="G363" i="11"/>
  <c r="D363" i="11"/>
  <c r="V362" i="11"/>
  <c r="S362" i="11"/>
  <c r="P362" i="11"/>
  <c r="M362" i="11"/>
  <c r="J362" i="11"/>
  <c r="G362" i="11"/>
  <c r="D362" i="11"/>
  <c r="V353" i="11"/>
  <c r="S353" i="11"/>
  <c r="P353" i="11"/>
  <c r="M353" i="11"/>
  <c r="J353" i="11"/>
  <c r="G353" i="11"/>
  <c r="D353" i="11"/>
  <c r="V352" i="11"/>
  <c r="S352" i="11"/>
  <c r="P352" i="11"/>
  <c r="M352" i="11"/>
  <c r="J352" i="11"/>
  <c r="G352" i="11"/>
  <c r="D352" i="11"/>
  <c r="V351" i="11"/>
  <c r="S351" i="11"/>
  <c r="P351" i="11"/>
  <c r="M351" i="11"/>
  <c r="J351" i="11"/>
  <c r="G351" i="11"/>
  <c r="D351" i="11"/>
  <c r="V350" i="11"/>
  <c r="S350" i="11"/>
  <c r="P350" i="11"/>
  <c r="M350" i="11"/>
  <c r="J350" i="11"/>
  <c r="G350" i="11"/>
  <c r="D350" i="11"/>
  <c r="V349" i="11"/>
  <c r="S349" i="11"/>
  <c r="P349" i="11"/>
  <c r="M349" i="11"/>
  <c r="J349" i="11"/>
  <c r="G349" i="11"/>
  <c r="D349" i="11"/>
  <c r="U345" i="11"/>
  <c r="T345" i="11"/>
  <c r="R345" i="11"/>
  <c r="Q345" i="11"/>
  <c r="O345" i="11"/>
  <c r="N345" i="11"/>
  <c r="L345" i="11"/>
  <c r="K345" i="11"/>
  <c r="I345" i="11"/>
  <c r="H345" i="11"/>
  <c r="F345" i="11"/>
  <c r="E345" i="11"/>
  <c r="C345" i="11"/>
  <c r="B345" i="11"/>
  <c r="V344" i="11"/>
  <c r="S344" i="11"/>
  <c r="P344" i="11"/>
  <c r="M344" i="11"/>
  <c r="J344" i="11"/>
  <c r="G344" i="11"/>
  <c r="D344" i="11"/>
  <c r="V343" i="11"/>
  <c r="S343" i="11"/>
  <c r="P343" i="11"/>
  <c r="M343" i="11"/>
  <c r="D343" i="11"/>
  <c r="V342" i="11"/>
  <c r="S342" i="11"/>
  <c r="P342" i="11"/>
  <c r="M342" i="11"/>
  <c r="J342" i="11"/>
  <c r="G342" i="11"/>
  <c r="D342" i="11"/>
  <c r="V341" i="11"/>
  <c r="S341" i="11"/>
  <c r="P341" i="11"/>
  <c r="M341" i="11"/>
  <c r="J341" i="11"/>
  <c r="G341" i="11"/>
  <c r="D341" i="11"/>
  <c r="V340" i="11"/>
  <c r="S340" i="11"/>
  <c r="P340" i="11"/>
  <c r="M340" i="11"/>
  <c r="J340" i="11"/>
  <c r="G340" i="11"/>
  <c r="D340" i="11"/>
  <c r="V339" i="11"/>
  <c r="S339" i="11"/>
  <c r="P339" i="11"/>
  <c r="M339" i="11"/>
  <c r="J339" i="11"/>
  <c r="G339" i="11"/>
  <c r="D339" i="11"/>
  <c r="V338" i="11"/>
  <c r="S338" i="11"/>
  <c r="P338" i="11"/>
  <c r="M338" i="11"/>
  <c r="J338" i="11"/>
  <c r="G338" i="11"/>
  <c r="D338" i="11"/>
  <c r="V337" i="11"/>
  <c r="S337" i="11"/>
  <c r="P337" i="11"/>
  <c r="M337" i="11"/>
  <c r="J337" i="11"/>
  <c r="G337" i="11"/>
  <c r="D337" i="11"/>
  <c r="U333" i="11"/>
  <c r="T333" i="11"/>
  <c r="R333" i="11"/>
  <c r="Q333" i="11"/>
  <c r="O333" i="11"/>
  <c r="N333" i="11"/>
  <c r="L333" i="11"/>
  <c r="K333" i="11"/>
  <c r="I333" i="11"/>
  <c r="H333" i="11"/>
  <c r="F333" i="11"/>
  <c r="E333" i="11"/>
  <c r="C333" i="11"/>
  <c r="B333" i="11"/>
  <c r="V332" i="11"/>
  <c r="S332" i="11"/>
  <c r="P332" i="11"/>
  <c r="M332" i="11"/>
  <c r="J332" i="11"/>
  <c r="G332" i="11"/>
  <c r="D332" i="11"/>
  <c r="V331" i="11"/>
  <c r="S331" i="11"/>
  <c r="P331" i="11"/>
  <c r="M331" i="11"/>
  <c r="D331" i="11"/>
  <c r="V330" i="11"/>
  <c r="S330" i="11"/>
  <c r="P330" i="11"/>
  <c r="M330" i="11"/>
  <c r="J330" i="11"/>
  <c r="G330" i="11"/>
  <c r="D330" i="11"/>
  <c r="V329" i="11"/>
  <c r="S329" i="11"/>
  <c r="P329" i="11"/>
  <c r="M329" i="11"/>
  <c r="J329" i="11"/>
  <c r="G329" i="11"/>
  <c r="D329" i="11"/>
  <c r="V328" i="11"/>
  <c r="S328" i="11"/>
  <c r="P328" i="11"/>
  <c r="M328" i="11"/>
  <c r="J328" i="11"/>
  <c r="G328" i="11"/>
  <c r="D328" i="11"/>
  <c r="V327" i="11"/>
  <c r="S327" i="11"/>
  <c r="P327" i="11"/>
  <c r="M327" i="11"/>
  <c r="J327" i="11"/>
  <c r="G327" i="11"/>
  <c r="D327" i="11"/>
  <c r="V326" i="11"/>
  <c r="S326" i="11"/>
  <c r="P326" i="11"/>
  <c r="M326" i="11"/>
  <c r="J326" i="11"/>
  <c r="G326" i="11"/>
  <c r="D326" i="11"/>
  <c r="V325" i="11"/>
  <c r="S325" i="11"/>
  <c r="P325" i="11"/>
  <c r="M325" i="11"/>
  <c r="J325" i="11"/>
  <c r="G325" i="11"/>
  <c r="D325" i="11"/>
  <c r="U321" i="11"/>
  <c r="T321" i="11"/>
  <c r="R321" i="11"/>
  <c r="Q321" i="11"/>
  <c r="O321" i="11"/>
  <c r="N321" i="11"/>
  <c r="L321" i="11"/>
  <c r="K321" i="11"/>
  <c r="I321" i="11"/>
  <c r="H321" i="11"/>
  <c r="F321" i="11"/>
  <c r="E321" i="11"/>
  <c r="C321" i="11"/>
  <c r="B321" i="11"/>
  <c r="V320" i="11"/>
  <c r="S320" i="11"/>
  <c r="P320" i="11"/>
  <c r="M320" i="11"/>
  <c r="J320" i="11"/>
  <c r="G320" i="11"/>
  <c r="D320" i="11"/>
  <c r="V319" i="11"/>
  <c r="S319" i="11"/>
  <c r="P319" i="11"/>
  <c r="M319" i="11"/>
  <c r="J319" i="11"/>
  <c r="G319" i="11"/>
  <c r="D319" i="11"/>
  <c r="V318" i="11"/>
  <c r="S318" i="11"/>
  <c r="P318" i="11"/>
  <c r="M318" i="11"/>
  <c r="J318" i="11"/>
  <c r="G318" i="11"/>
  <c r="D318" i="11"/>
  <c r="V317" i="11"/>
  <c r="S317" i="11"/>
  <c r="P317" i="11"/>
  <c r="M317" i="11"/>
  <c r="J317" i="11"/>
  <c r="G317" i="11"/>
  <c r="D317" i="11"/>
  <c r="V316" i="11"/>
  <c r="S316" i="11"/>
  <c r="P316" i="11"/>
  <c r="M316" i="11"/>
  <c r="J316" i="11"/>
  <c r="G316" i="11"/>
  <c r="D316" i="11"/>
  <c r="V315" i="11"/>
  <c r="S315" i="11"/>
  <c r="P315" i="11"/>
  <c r="M315" i="11"/>
  <c r="J315" i="11"/>
  <c r="G315" i="11"/>
  <c r="D315" i="11"/>
  <c r="V314" i="11"/>
  <c r="S314" i="11"/>
  <c r="P314" i="11"/>
  <c r="M314" i="11"/>
  <c r="J314" i="11"/>
  <c r="G314" i="11"/>
  <c r="D314" i="11"/>
  <c r="U309" i="11"/>
  <c r="T309" i="11"/>
  <c r="R309" i="11"/>
  <c r="Q309" i="11"/>
  <c r="O309" i="11"/>
  <c r="N309" i="11"/>
  <c r="L309" i="11"/>
  <c r="K309" i="11"/>
  <c r="I309" i="11"/>
  <c r="H309" i="11"/>
  <c r="F309" i="11"/>
  <c r="E309" i="11"/>
  <c r="C309" i="11"/>
  <c r="B309" i="11"/>
  <c r="V308" i="11"/>
  <c r="S308" i="11"/>
  <c r="P308" i="11"/>
  <c r="M308" i="11"/>
  <c r="J308" i="11"/>
  <c r="G308" i="11"/>
  <c r="D308" i="11"/>
  <c r="V307" i="11"/>
  <c r="S307" i="11"/>
  <c r="P307" i="11"/>
  <c r="M307" i="11"/>
  <c r="J307" i="11"/>
  <c r="G307" i="11"/>
  <c r="D307" i="11"/>
  <c r="V306" i="11"/>
  <c r="S306" i="11"/>
  <c r="P306" i="11"/>
  <c r="M306" i="11"/>
  <c r="J306" i="11"/>
  <c r="G306" i="11"/>
  <c r="D306" i="11"/>
  <c r="V305" i="11"/>
  <c r="S305" i="11"/>
  <c r="P305" i="11"/>
  <c r="M305" i="11"/>
  <c r="J305" i="11"/>
  <c r="G305" i="11"/>
  <c r="D305" i="11"/>
  <c r="V304" i="11"/>
  <c r="S304" i="11"/>
  <c r="P304" i="11"/>
  <c r="M304" i="11"/>
  <c r="J304" i="11"/>
  <c r="G304" i="11"/>
  <c r="D304" i="11"/>
  <c r="V303" i="11"/>
  <c r="S303" i="11"/>
  <c r="P303" i="11"/>
  <c r="M303" i="11"/>
  <c r="J303" i="11"/>
  <c r="G303" i="11"/>
  <c r="D303" i="11"/>
  <c r="V302" i="11"/>
  <c r="S302" i="11"/>
  <c r="P302" i="11"/>
  <c r="M302" i="11"/>
  <c r="J302" i="11"/>
  <c r="G302" i="11"/>
  <c r="D302" i="11"/>
  <c r="U298" i="11"/>
  <c r="T298" i="11"/>
  <c r="R298" i="11"/>
  <c r="Q298" i="11"/>
  <c r="O298" i="11"/>
  <c r="N298" i="11"/>
  <c r="L298" i="11"/>
  <c r="K298" i="11"/>
  <c r="I298" i="11"/>
  <c r="H298" i="11"/>
  <c r="F298" i="11"/>
  <c r="E298" i="11"/>
  <c r="C298" i="11"/>
  <c r="B298" i="11"/>
  <c r="V297" i="11"/>
  <c r="S297" i="11"/>
  <c r="P297" i="11"/>
  <c r="M297" i="11"/>
  <c r="J297" i="11"/>
  <c r="G297" i="11"/>
  <c r="D297" i="11"/>
  <c r="V296" i="11"/>
  <c r="S296" i="11"/>
  <c r="P296" i="11"/>
  <c r="M296" i="11"/>
  <c r="D296" i="11"/>
  <c r="V295" i="11"/>
  <c r="S295" i="11"/>
  <c r="P295" i="11"/>
  <c r="M295" i="11"/>
  <c r="J295" i="11"/>
  <c r="G295" i="11"/>
  <c r="D295" i="11"/>
  <c r="V294" i="11"/>
  <c r="S294" i="11"/>
  <c r="P294" i="11"/>
  <c r="M294" i="11"/>
  <c r="J294" i="11"/>
  <c r="G294" i="11"/>
  <c r="D294" i="11"/>
  <c r="V293" i="11"/>
  <c r="S293" i="11"/>
  <c r="P293" i="11"/>
  <c r="M293" i="11"/>
  <c r="J293" i="11"/>
  <c r="G293" i="11"/>
  <c r="D293" i="11"/>
  <c r="V292" i="11"/>
  <c r="S292" i="11"/>
  <c r="P292" i="11"/>
  <c r="M292" i="11"/>
  <c r="J292" i="11"/>
  <c r="G292" i="11"/>
  <c r="D292" i="11"/>
  <c r="V291" i="11"/>
  <c r="S291" i="11"/>
  <c r="P291" i="11"/>
  <c r="M291" i="11"/>
  <c r="J291" i="11"/>
  <c r="G291" i="11"/>
  <c r="D291" i="11"/>
  <c r="V290" i="11"/>
  <c r="S290" i="11"/>
  <c r="P290" i="11"/>
  <c r="M290" i="11"/>
  <c r="J290" i="11"/>
  <c r="G290" i="11"/>
  <c r="D290" i="11"/>
  <c r="U286" i="11"/>
  <c r="T286" i="11"/>
  <c r="R286" i="11"/>
  <c r="Q286" i="11"/>
  <c r="O286" i="11"/>
  <c r="N286" i="11"/>
  <c r="L286" i="11"/>
  <c r="K286" i="11"/>
  <c r="I286" i="11"/>
  <c r="H286" i="11"/>
  <c r="F286" i="11"/>
  <c r="E286" i="11"/>
  <c r="C286" i="11"/>
  <c r="B286" i="11"/>
  <c r="V285" i="11"/>
  <c r="S285" i="11"/>
  <c r="P285" i="11"/>
  <c r="M285" i="11"/>
  <c r="J285" i="11"/>
  <c r="G285" i="11"/>
  <c r="D285" i="11"/>
  <c r="V284" i="11"/>
  <c r="S284" i="11"/>
  <c r="P284" i="11"/>
  <c r="M284" i="11"/>
  <c r="D284" i="11"/>
  <c r="V283" i="11"/>
  <c r="S283" i="11"/>
  <c r="P283" i="11"/>
  <c r="M283" i="11"/>
  <c r="J283" i="11"/>
  <c r="G283" i="11"/>
  <c r="D283" i="11"/>
  <c r="V282" i="11"/>
  <c r="S282" i="11"/>
  <c r="P282" i="11"/>
  <c r="M282" i="11"/>
  <c r="J282" i="11"/>
  <c r="G282" i="11"/>
  <c r="D282" i="11"/>
  <c r="V281" i="11"/>
  <c r="S281" i="11"/>
  <c r="P281" i="11"/>
  <c r="M281" i="11"/>
  <c r="J281" i="11"/>
  <c r="G281" i="11"/>
  <c r="D281" i="11"/>
  <c r="V280" i="11"/>
  <c r="S280" i="11"/>
  <c r="P280" i="11"/>
  <c r="M280" i="11"/>
  <c r="J280" i="11"/>
  <c r="G280" i="11"/>
  <c r="D280" i="11"/>
  <c r="V279" i="11"/>
  <c r="S279" i="11"/>
  <c r="P279" i="11"/>
  <c r="M279" i="11"/>
  <c r="J279" i="11"/>
  <c r="G279" i="11"/>
  <c r="D279" i="11"/>
  <c r="V278" i="11"/>
  <c r="S278" i="11"/>
  <c r="P278" i="11"/>
  <c r="M278" i="11"/>
  <c r="J278" i="11"/>
  <c r="G278" i="11"/>
  <c r="D278" i="11"/>
  <c r="U274" i="11"/>
  <c r="T274" i="11"/>
  <c r="R274" i="11"/>
  <c r="Q274" i="11"/>
  <c r="O274" i="11"/>
  <c r="N274" i="11"/>
  <c r="L274" i="11"/>
  <c r="K274" i="11"/>
  <c r="I274" i="11"/>
  <c r="H274" i="11"/>
  <c r="F274" i="11"/>
  <c r="E274" i="11"/>
  <c r="C274" i="11"/>
  <c r="B274" i="11"/>
  <c r="V273" i="11"/>
  <c r="S273" i="11"/>
  <c r="P273" i="11"/>
  <c r="M273" i="11"/>
  <c r="J273" i="11"/>
  <c r="G273" i="11"/>
  <c r="D273" i="11"/>
  <c r="V272" i="11"/>
  <c r="S272" i="11"/>
  <c r="P272" i="11"/>
  <c r="M272" i="11"/>
  <c r="D272" i="11"/>
  <c r="V271" i="11"/>
  <c r="S271" i="11"/>
  <c r="P271" i="11"/>
  <c r="M271" i="11"/>
  <c r="J271" i="11"/>
  <c r="G271" i="11"/>
  <c r="D271" i="11"/>
  <c r="V270" i="11"/>
  <c r="S270" i="11"/>
  <c r="P270" i="11"/>
  <c r="M270" i="11"/>
  <c r="J270" i="11"/>
  <c r="G270" i="11"/>
  <c r="D270" i="11"/>
  <c r="V269" i="11"/>
  <c r="S269" i="11"/>
  <c r="P269" i="11"/>
  <c r="M269" i="11"/>
  <c r="J269" i="11"/>
  <c r="G269" i="11"/>
  <c r="D269" i="11"/>
  <c r="V268" i="11"/>
  <c r="S268" i="11"/>
  <c r="P268" i="11"/>
  <c r="M268" i="11"/>
  <c r="J268" i="11"/>
  <c r="G268" i="11"/>
  <c r="D268" i="11"/>
  <c r="V267" i="11"/>
  <c r="S267" i="11"/>
  <c r="P267" i="11"/>
  <c r="M267" i="11"/>
  <c r="J267" i="11"/>
  <c r="G267" i="11"/>
  <c r="D267" i="11"/>
  <c r="V266" i="11"/>
  <c r="S266" i="11"/>
  <c r="P266" i="11"/>
  <c r="M266" i="11"/>
  <c r="J266" i="11"/>
  <c r="G266" i="11"/>
  <c r="D266" i="11"/>
  <c r="U261" i="11"/>
  <c r="T261" i="11"/>
  <c r="R261" i="11"/>
  <c r="Q261" i="11"/>
  <c r="O261" i="11"/>
  <c r="N261" i="11"/>
  <c r="L261" i="11"/>
  <c r="K261" i="11"/>
  <c r="I261" i="11"/>
  <c r="H261" i="11"/>
  <c r="F261" i="11"/>
  <c r="E261" i="11"/>
  <c r="C261" i="11"/>
  <c r="B261" i="11"/>
  <c r="V260" i="11"/>
  <c r="S260" i="11"/>
  <c r="P260" i="11"/>
  <c r="M260" i="11"/>
  <c r="J260" i="11"/>
  <c r="G260" i="11"/>
  <c r="D260" i="11"/>
  <c r="V259" i="11"/>
  <c r="S259" i="11"/>
  <c r="P259" i="11"/>
  <c r="M259" i="11"/>
  <c r="D259" i="11"/>
  <c r="V258" i="11"/>
  <c r="S258" i="11"/>
  <c r="P258" i="11"/>
  <c r="M258" i="11"/>
  <c r="J258" i="11"/>
  <c r="G258" i="11"/>
  <c r="D258" i="11"/>
  <c r="V257" i="11"/>
  <c r="S257" i="11"/>
  <c r="P257" i="11"/>
  <c r="M257" i="11"/>
  <c r="J257" i="11"/>
  <c r="G257" i="11"/>
  <c r="D257" i="11"/>
  <c r="V256" i="11"/>
  <c r="S256" i="11"/>
  <c r="P256" i="11"/>
  <c r="M256" i="11"/>
  <c r="J256" i="11"/>
  <c r="G256" i="11"/>
  <c r="D256" i="11"/>
  <c r="V255" i="11"/>
  <c r="S255" i="11"/>
  <c r="P255" i="11"/>
  <c r="M255" i="11"/>
  <c r="J255" i="11"/>
  <c r="G255" i="11"/>
  <c r="D255" i="11"/>
  <c r="V254" i="11"/>
  <c r="S254" i="11"/>
  <c r="P254" i="11"/>
  <c r="M254" i="11"/>
  <c r="J254" i="11"/>
  <c r="G254" i="11"/>
  <c r="D254" i="11"/>
  <c r="V253" i="11"/>
  <c r="S253" i="11"/>
  <c r="P253" i="11"/>
  <c r="M253" i="11"/>
  <c r="J253" i="11"/>
  <c r="G253" i="11"/>
  <c r="D253" i="11"/>
  <c r="U249" i="11"/>
  <c r="T249" i="11"/>
  <c r="R249" i="11"/>
  <c r="Q249" i="11"/>
  <c r="O249" i="11"/>
  <c r="N249" i="11"/>
  <c r="L249" i="11"/>
  <c r="K249" i="11"/>
  <c r="I249" i="11"/>
  <c r="H249" i="11"/>
  <c r="F249" i="11"/>
  <c r="E249" i="11"/>
  <c r="C249" i="11"/>
  <c r="B249" i="11"/>
  <c r="V248" i="11"/>
  <c r="S248" i="11"/>
  <c r="P248" i="11"/>
  <c r="M248" i="11"/>
  <c r="J248" i="11"/>
  <c r="G248" i="11"/>
  <c r="D248" i="11"/>
  <c r="V247" i="11"/>
  <c r="S247" i="11"/>
  <c r="P247" i="11"/>
  <c r="M247" i="11"/>
  <c r="D247" i="11"/>
  <c r="V246" i="11"/>
  <c r="S246" i="11"/>
  <c r="P246" i="11"/>
  <c r="M246" i="11"/>
  <c r="J246" i="11"/>
  <c r="G246" i="11"/>
  <c r="D246" i="11"/>
  <c r="V245" i="11"/>
  <c r="S245" i="11"/>
  <c r="P245" i="11"/>
  <c r="M245" i="11"/>
  <c r="J245" i="11"/>
  <c r="G245" i="11"/>
  <c r="D245" i="11"/>
  <c r="AB244" i="11"/>
  <c r="V244" i="11"/>
  <c r="S244" i="11"/>
  <c r="P244" i="11"/>
  <c r="M244" i="11"/>
  <c r="J244" i="11"/>
  <c r="G244" i="11"/>
  <c r="D244" i="11"/>
  <c r="V243" i="11"/>
  <c r="S243" i="11"/>
  <c r="P243" i="11"/>
  <c r="M243" i="11"/>
  <c r="J243" i="11"/>
  <c r="G243" i="11"/>
  <c r="D243" i="11"/>
  <c r="V242" i="11"/>
  <c r="S242" i="11"/>
  <c r="P242" i="11"/>
  <c r="M242" i="11"/>
  <c r="J242" i="11"/>
  <c r="G242" i="11"/>
  <c r="D242" i="11"/>
  <c r="V241" i="11"/>
  <c r="S241" i="11"/>
  <c r="P241" i="11"/>
  <c r="M241" i="11"/>
  <c r="J241" i="11"/>
  <c r="G241" i="11"/>
  <c r="D241" i="11"/>
  <c r="U237" i="11"/>
  <c r="T237" i="11"/>
  <c r="R237" i="11"/>
  <c r="Q237" i="11"/>
  <c r="O237" i="11"/>
  <c r="N237" i="11"/>
  <c r="L237" i="11"/>
  <c r="K237" i="11"/>
  <c r="I237" i="11"/>
  <c r="H237" i="11"/>
  <c r="F237" i="11"/>
  <c r="E237" i="11"/>
  <c r="C237" i="11"/>
  <c r="B237" i="11"/>
  <c r="V236" i="11"/>
  <c r="S236" i="11"/>
  <c r="P236" i="11"/>
  <c r="M236" i="11"/>
  <c r="J236" i="11"/>
  <c r="G236" i="11"/>
  <c r="D236" i="11"/>
  <c r="V235" i="11"/>
  <c r="S235" i="11"/>
  <c r="P235" i="11"/>
  <c r="M235" i="11"/>
  <c r="D235" i="11"/>
  <c r="V234" i="11"/>
  <c r="S234" i="11"/>
  <c r="P234" i="11"/>
  <c r="M234" i="11"/>
  <c r="J234" i="11"/>
  <c r="G234" i="11"/>
  <c r="D234" i="11"/>
  <c r="V233" i="11"/>
  <c r="S233" i="11"/>
  <c r="P233" i="11"/>
  <c r="M233" i="11"/>
  <c r="J233" i="11"/>
  <c r="G233" i="11"/>
  <c r="D233" i="11"/>
  <c r="V232" i="11"/>
  <c r="S232" i="11"/>
  <c r="P232" i="11"/>
  <c r="M232" i="11"/>
  <c r="J232" i="11"/>
  <c r="G232" i="11"/>
  <c r="D232" i="11"/>
  <c r="V231" i="11"/>
  <c r="S231" i="11"/>
  <c r="P231" i="11"/>
  <c r="M231" i="11"/>
  <c r="J231" i="11"/>
  <c r="G231" i="11"/>
  <c r="D231" i="11"/>
  <c r="V230" i="11"/>
  <c r="S230" i="11"/>
  <c r="P230" i="11"/>
  <c r="M230" i="11"/>
  <c r="J230" i="11"/>
  <c r="G230" i="11"/>
  <c r="D230" i="11"/>
  <c r="V229" i="11"/>
  <c r="S229" i="11"/>
  <c r="P229" i="11"/>
  <c r="M229" i="11"/>
  <c r="J229" i="11"/>
  <c r="G229" i="11"/>
  <c r="D229" i="11"/>
  <c r="U225" i="11"/>
  <c r="T225" i="11"/>
  <c r="R225" i="11"/>
  <c r="Q225" i="11"/>
  <c r="O225" i="11"/>
  <c r="N225" i="11"/>
  <c r="L225" i="11"/>
  <c r="K225" i="11"/>
  <c r="I225" i="11"/>
  <c r="H225" i="11"/>
  <c r="F225" i="11"/>
  <c r="E225" i="11"/>
  <c r="C225" i="11"/>
  <c r="B225" i="11"/>
  <c r="V224" i="11"/>
  <c r="S224" i="11"/>
  <c r="P224" i="11"/>
  <c r="M224" i="11"/>
  <c r="J224" i="11"/>
  <c r="G224" i="11"/>
  <c r="D224" i="11"/>
  <c r="V223" i="11"/>
  <c r="S223" i="11"/>
  <c r="P223" i="11"/>
  <c r="M223" i="11"/>
  <c r="D223" i="11"/>
  <c r="V222" i="11"/>
  <c r="S222" i="11"/>
  <c r="P222" i="11"/>
  <c r="M222" i="11"/>
  <c r="J222" i="11"/>
  <c r="G222" i="11"/>
  <c r="D222" i="11"/>
  <c r="V221" i="11"/>
  <c r="S221" i="11"/>
  <c r="P221" i="11"/>
  <c r="M221" i="11"/>
  <c r="J221" i="11"/>
  <c r="G221" i="11"/>
  <c r="D221" i="11"/>
  <c r="V220" i="11"/>
  <c r="S220" i="11"/>
  <c r="P220" i="11"/>
  <c r="M220" i="11"/>
  <c r="J220" i="11"/>
  <c r="G220" i="11"/>
  <c r="D220" i="11"/>
  <c r="V219" i="11"/>
  <c r="S219" i="11"/>
  <c r="P219" i="11"/>
  <c r="M219" i="11"/>
  <c r="J219" i="11"/>
  <c r="G219" i="11"/>
  <c r="D219" i="11"/>
  <c r="V218" i="11"/>
  <c r="S218" i="11"/>
  <c r="P218" i="11"/>
  <c r="M218" i="11"/>
  <c r="J218" i="11"/>
  <c r="G218" i="11"/>
  <c r="D218" i="11"/>
  <c r="V217" i="11"/>
  <c r="S217" i="11"/>
  <c r="P217" i="11"/>
  <c r="M217" i="11"/>
  <c r="J217" i="11"/>
  <c r="G217" i="11"/>
  <c r="D217" i="11"/>
  <c r="U212" i="11"/>
  <c r="T212" i="11"/>
  <c r="R212" i="11"/>
  <c r="Q212" i="11"/>
  <c r="O212" i="11"/>
  <c r="N212" i="11"/>
  <c r="L212" i="11"/>
  <c r="K212" i="11"/>
  <c r="I212" i="11"/>
  <c r="H212" i="11"/>
  <c r="F212" i="11"/>
  <c r="E212" i="11"/>
  <c r="C212" i="11"/>
  <c r="B212" i="11"/>
  <c r="AB211" i="11"/>
  <c r="V211" i="11"/>
  <c r="S211" i="11"/>
  <c r="P211" i="11"/>
  <c r="M211" i="11"/>
  <c r="J211" i="11"/>
  <c r="G211" i="11"/>
  <c r="D211" i="11"/>
  <c r="V210" i="11"/>
  <c r="S210" i="11"/>
  <c r="P210" i="11"/>
  <c r="M210" i="11"/>
  <c r="D210" i="11"/>
  <c r="V209" i="11"/>
  <c r="S209" i="11"/>
  <c r="P209" i="11"/>
  <c r="M209" i="11"/>
  <c r="J209" i="11"/>
  <c r="G209" i="11"/>
  <c r="D209" i="11"/>
  <c r="AB208" i="11"/>
  <c r="V208" i="11"/>
  <c r="S208" i="11"/>
  <c r="P208" i="11"/>
  <c r="M208" i="11"/>
  <c r="J208" i="11"/>
  <c r="G208" i="11"/>
  <c r="D208" i="11"/>
  <c r="V207" i="11"/>
  <c r="S207" i="11"/>
  <c r="P207" i="11"/>
  <c r="M207" i="11"/>
  <c r="J207" i="11"/>
  <c r="G207" i="11"/>
  <c r="D207" i="11"/>
  <c r="V206" i="11"/>
  <c r="S206" i="11"/>
  <c r="P206" i="11"/>
  <c r="M206" i="11"/>
  <c r="J206" i="11"/>
  <c r="G206" i="11"/>
  <c r="D206" i="11"/>
  <c r="V205" i="11"/>
  <c r="S205" i="11"/>
  <c r="P205" i="11"/>
  <c r="M205" i="11"/>
  <c r="J205" i="11"/>
  <c r="G205" i="11"/>
  <c r="D205" i="11"/>
  <c r="AB204" i="11"/>
  <c r="V204" i="11"/>
  <c r="S204" i="11"/>
  <c r="P204" i="11"/>
  <c r="M204" i="11"/>
  <c r="J204" i="11"/>
  <c r="G204" i="11"/>
  <c r="D204" i="11"/>
  <c r="U200" i="11"/>
  <c r="T200" i="11"/>
  <c r="R200" i="11"/>
  <c r="Q200" i="11"/>
  <c r="O200" i="11"/>
  <c r="N200" i="11"/>
  <c r="L200" i="11"/>
  <c r="K200" i="11"/>
  <c r="I200" i="11"/>
  <c r="H200" i="11"/>
  <c r="F200" i="11"/>
  <c r="E200" i="11"/>
  <c r="C200" i="11"/>
  <c r="B200" i="11"/>
  <c r="V199" i="11"/>
  <c r="S199" i="11"/>
  <c r="P199" i="11"/>
  <c r="M199" i="11"/>
  <c r="J199" i="11"/>
  <c r="G199" i="11"/>
  <c r="D199" i="11"/>
  <c r="AB198" i="11"/>
  <c r="V198" i="11"/>
  <c r="S198" i="11"/>
  <c r="P198" i="11"/>
  <c r="M198" i="11"/>
  <c r="D198" i="11"/>
  <c r="V197" i="11"/>
  <c r="S197" i="11"/>
  <c r="P197" i="11"/>
  <c r="M197" i="11"/>
  <c r="J197" i="11"/>
  <c r="G197" i="11"/>
  <c r="D197" i="11"/>
  <c r="AB196" i="11"/>
  <c r="V196" i="11"/>
  <c r="S196" i="11"/>
  <c r="P196" i="11"/>
  <c r="M196" i="11"/>
  <c r="J196" i="11"/>
  <c r="G196" i="11"/>
  <c r="D196" i="11"/>
  <c r="V195" i="11"/>
  <c r="S195" i="11"/>
  <c r="P195" i="11"/>
  <c r="M195" i="11"/>
  <c r="J195" i="11"/>
  <c r="G195" i="11"/>
  <c r="D195" i="11"/>
  <c r="V194" i="11"/>
  <c r="S194" i="11"/>
  <c r="P194" i="11"/>
  <c r="M194" i="11"/>
  <c r="J194" i="11"/>
  <c r="G194" i="11"/>
  <c r="D194" i="11"/>
  <c r="V193" i="11"/>
  <c r="S193" i="11"/>
  <c r="P193" i="11"/>
  <c r="M193" i="11"/>
  <c r="J193" i="11"/>
  <c r="G193" i="11"/>
  <c r="D193" i="11"/>
  <c r="V192" i="11"/>
  <c r="S192" i="11"/>
  <c r="P192" i="11"/>
  <c r="M192" i="11"/>
  <c r="J192" i="11"/>
  <c r="G192" i="11"/>
  <c r="D192" i="11"/>
  <c r="U188" i="11"/>
  <c r="T188" i="11"/>
  <c r="R188" i="11"/>
  <c r="Q188" i="11"/>
  <c r="O188" i="11"/>
  <c r="N188" i="11"/>
  <c r="L188" i="11"/>
  <c r="K188" i="11"/>
  <c r="I188" i="11"/>
  <c r="H188" i="11"/>
  <c r="F188" i="11"/>
  <c r="E188" i="11"/>
  <c r="C188" i="11"/>
  <c r="B188" i="11"/>
  <c r="V187" i="11"/>
  <c r="S187" i="11"/>
  <c r="P187" i="11"/>
  <c r="M187" i="11"/>
  <c r="J187" i="11"/>
  <c r="G187" i="11"/>
  <c r="D187" i="11"/>
  <c r="V186" i="11"/>
  <c r="S186" i="11"/>
  <c r="P186" i="11"/>
  <c r="M186" i="11"/>
  <c r="D186" i="11"/>
  <c r="V185" i="11"/>
  <c r="S185" i="11"/>
  <c r="P185" i="11"/>
  <c r="M185" i="11"/>
  <c r="J185" i="11"/>
  <c r="G185" i="11"/>
  <c r="D185" i="11"/>
  <c r="V184" i="11"/>
  <c r="S184" i="11"/>
  <c r="P184" i="11"/>
  <c r="M184" i="11"/>
  <c r="J184" i="11"/>
  <c r="G184" i="11"/>
  <c r="D184" i="11"/>
  <c r="V183" i="11"/>
  <c r="S183" i="11"/>
  <c r="P183" i="11"/>
  <c r="M183" i="11"/>
  <c r="J183" i="11"/>
  <c r="G183" i="11"/>
  <c r="D183" i="11"/>
  <c r="V182" i="11"/>
  <c r="S182" i="11"/>
  <c r="P182" i="11"/>
  <c r="M182" i="11"/>
  <c r="J182" i="11"/>
  <c r="G182" i="11"/>
  <c r="D182" i="11"/>
  <c r="V181" i="11"/>
  <c r="S181" i="11"/>
  <c r="P181" i="11"/>
  <c r="M181" i="11"/>
  <c r="J181" i="11"/>
  <c r="G181" i="11"/>
  <c r="D181" i="11"/>
  <c r="V180" i="11"/>
  <c r="S180" i="11"/>
  <c r="P180" i="11"/>
  <c r="M180" i="11"/>
  <c r="J180" i="11"/>
  <c r="G180" i="11"/>
  <c r="D180" i="11"/>
  <c r="U176" i="11"/>
  <c r="T176" i="11"/>
  <c r="R176" i="11"/>
  <c r="Q176" i="11"/>
  <c r="O176" i="11"/>
  <c r="N176" i="11"/>
  <c r="L176" i="11"/>
  <c r="K176" i="11"/>
  <c r="I176" i="11"/>
  <c r="H176" i="11"/>
  <c r="F176" i="11"/>
  <c r="E176" i="11"/>
  <c r="C176" i="11"/>
  <c r="B176" i="11"/>
  <c r="V175" i="11"/>
  <c r="S175" i="11"/>
  <c r="P175" i="11"/>
  <c r="M175" i="11"/>
  <c r="J175" i="11"/>
  <c r="G175" i="11"/>
  <c r="D175" i="11"/>
  <c r="V174" i="11"/>
  <c r="S174" i="11"/>
  <c r="P174" i="11"/>
  <c r="M174" i="11"/>
  <c r="D174" i="11"/>
  <c r="AB173" i="11"/>
  <c r="V173" i="11"/>
  <c r="S173" i="11"/>
  <c r="P173" i="11"/>
  <c r="M173" i="11"/>
  <c r="J173" i="11"/>
  <c r="G173" i="11"/>
  <c r="D173" i="11"/>
  <c r="V172" i="11"/>
  <c r="S172" i="11"/>
  <c r="P172" i="11"/>
  <c r="M172" i="11"/>
  <c r="J172" i="11"/>
  <c r="G172" i="11"/>
  <c r="D172" i="11"/>
  <c r="AB171" i="11"/>
  <c r="V171" i="11"/>
  <c r="S171" i="11"/>
  <c r="P171" i="11"/>
  <c r="M171" i="11"/>
  <c r="J171" i="11"/>
  <c r="G171" i="11"/>
  <c r="D171" i="11"/>
  <c r="V170" i="11"/>
  <c r="S170" i="11"/>
  <c r="P170" i="11"/>
  <c r="M170" i="11"/>
  <c r="J170" i="11"/>
  <c r="G170" i="11"/>
  <c r="D170" i="11"/>
  <c r="V169" i="11"/>
  <c r="S169" i="11"/>
  <c r="P169" i="11"/>
  <c r="M169" i="11"/>
  <c r="J169" i="11"/>
  <c r="G169" i="11"/>
  <c r="D169" i="11"/>
  <c r="V168" i="11"/>
  <c r="S168" i="11"/>
  <c r="P168" i="11"/>
  <c r="M168" i="11"/>
  <c r="J168" i="11"/>
  <c r="G168" i="11"/>
  <c r="D168" i="11"/>
  <c r="U163" i="11"/>
  <c r="T163" i="11"/>
  <c r="R163" i="11"/>
  <c r="Q163" i="11"/>
  <c r="O163" i="11"/>
  <c r="N163" i="11"/>
  <c r="L163" i="11"/>
  <c r="K163" i="11"/>
  <c r="I163" i="11"/>
  <c r="H163" i="11"/>
  <c r="F163" i="11"/>
  <c r="E163" i="11"/>
  <c r="C163" i="11"/>
  <c r="B163" i="11"/>
  <c r="AB162" i="11"/>
  <c r="V162" i="11"/>
  <c r="S162" i="11"/>
  <c r="P162" i="11"/>
  <c r="M162" i="11"/>
  <c r="J162" i="11"/>
  <c r="G162" i="11"/>
  <c r="D162" i="11"/>
  <c r="V161" i="11"/>
  <c r="S161" i="11"/>
  <c r="P161" i="11"/>
  <c r="M161" i="11"/>
  <c r="D161" i="11"/>
  <c r="V160" i="11"/>
  <c r="S160" i="11"/>
  <c r="P160" i="11"/>
  <c r="M160" i="11"/>
  <c r="J160" i="11"/>
  <c r="G160" i="11"/>
  <c r="D160" i="11"/>
  <c r="V159" i="11"/>
  <c r="S159" i="11"/>
  <c r="P159" i="11"/>
  <c r="M159" i="11"/>
  <c r="J159" i="11"/>
  <c r="G159" i="11"/>
  <c r="D159" i="11"/>
  <c r="V158" i="11"/>
  <c r="S158" i="11"/>
  <c r="P158" i="11"/>
  <c r="M158" i="11"/>
  <c r="J158" i="11"/>
  <c r="G158" i="11"/>
  <c r="D158" i="11"/>
  <c r="V157" i="11"/>
  <c r="S157" i="11"/>
  <c r="P157" i="11"/>
  <c r="M157" i="11"/>
  <c r="J157" i="11"/>
  <c r="G157" i="11"/>
  <c r="D157" i="11"/>
  <c r="V156" i="11"/>
  <c r="S156" i="11"/>
  <c r="P156" i="11"/>
  <c r="M156" i="11"/>
  <c r="J156" i="11"/>
  <c r="G156" i="11"/>
  <c r="D156" i="11"/>
  <c r="AB155" i="11"/>
  <c r="V155" i="11"/>
  <c r="S155" i="11"/>
  <c r="P155" i="11"/>
  <c r="M155" i="11"/>
  <c r="J155" i="11"/>
  <c r="G155" i="11"/>
  <c r="D155" i="11"/>
  <c r="U151" i="11"/>
  <c r="T151" i="11"/>
  <c r="R151" i="11"/>
  <c r="Q151" i="11"/>
  <c r="O151" i="11"/>
  <c r="N151" i="11"/>
  <c r="L151" i="11"/>
  <c r="K151" i="11"/>
  <c r="I151" i="11"/>
  <c r="H151" i="11"/>
  <c r="F151" i="11"/>
  <c r="E151" i="11"/>
  <c r="C151" i="11"/>
  <c r="B151" i="11"/>
  <c r="V150" i="11"/>
  <c r="S150" i="11"/>
  <c r="P150" i="11"/>
  <c r="M150" i="11"/>
  <c r="J150" i="11"/>
  <c r="G150" i="11"/>
  <c r="D150" i="11"/>
  <c r="V149" i="11"/>
  <c r="S149" i="11"/>
  <c r="P149" i="11"/>
  <c r="M149" i="11"/>
  <c r="D149" i="11"/>
  <c r="V148" i="11"/>
  <c r="S148" i="11"/>
  <c r="P148" i="11"/>
  <c r="M148" i="11"/>
  <c r="J148" i="11"/>
  <c r="G148" i="11"/>
  <c r="D148" i="11"/>
  <c r="V147" i="11"/>
  <c r="S147" i="11"/>
  <c r="P147" i="11"/>
  <c r="M147" i="11"/>
  <c r="J147" i="11"/>
  <c r="G147" i="11"/>
  <c r="D147" i="11"/>
  <c r="V146" i="11"/>
  <c r="S146" i="11"/>
  <c r="P146" i="11"/>
  <c r="M146" i="11"/>
  <c r="J146" i="11"/>
  <c r="G146" i="11"/>
  <c r="D146" i="11"/>
  <c r="V145" i="11"/>
  <c r="S145" i="11"/>
  <c r="P145" i="11"/>
  <c r="M145" i="11"/>
  <c r="J145" i="11"/>
  <c r="G145" i="11"/>
  <c r="D145" i="11"/>
  <c r="V144" i="11"/>
  <c r="S144" i="11"/>
  <c r="P144" i="11"/>
  <c r="M144" i="11"/>
  <c r="J144" i="11"/>
  <c r="G144" i="11"/>
  <c r="D144" i="11"/>
  <c r="V143" i="11"/>
  <c r="S143" i="11"/>
  <c r="P143" i="11"/>
  <c r="M143" i="11"/>
  <c r="J143" i="11"/>
  <c r="G143" i="11"/>
  <c r="D143" i="11"/>
  <c r="U139" i="11"/>
  <c r="T139" i="11"/>
  <c r="R139" i="11"/>
  <c r="Q139" i="11"/>
  <c r="O139" i="11"/>
  <c r="N139" i="11"/>
  <c r="L139" i="11"/>
  <c r="K139" i="11"/>
  <c r="I139" i="11"/>
  <c r="H139" i="11"/>
  <c r="F139" i="11"/>
  <c r="E139" i="11"/>
  <c r="C139" i="11"/>
  <c r="B139" i="11"/>
  <c r="V138" i="11"/>
  <c r="S138" i="11"/>
  <c r="P138" i="11"/>
  <c r="M138" i="11"/>
  <c r="J138" i="11"/>
  <c r="G138" i="11"/>
  <c r="D138" i="11"/>
  <c r="V137" i="11"/>
  <c r="S137" i="11"/>
  <c r="P137" i="11"/>
  <c r="M137" i="11"/>
  <c r="D137" i="11"/>
  <c r="V136" i="11"/>
  <c r="S136" i="11"/>
  <c r="P136" i="11"/>
  <c r="M136" i="11"/>
  <c r="J136" i="11"/>
  <c r="G136" i="11"/>
  <c r="D136" i="11"/>
  <c r="V135" i="11"/>
  <c r="S135" i="11"/>
  <c r="P135" i="11"/>
  <c r="M135" i="11"/>
  <c r="J135" i="11"/>
  <c r="G135" i="11"/>
  <c r="D135" i="11"/>
  <c r="V134" i="11"/>
  <c r="S134" i="11"/>
  <c r="P134" i="11"/>
  <c r="M134" i="11"/>
  <c r="J134" i="11"/>
  <c r="G134" i="11"/>
  <c r="D134" i="11"/>
  <c r="V133" i="11"/>
  <c r="S133" i="11"/>
  <c r="P133" i="11"/>
  <c r="M133" i="11"/>
  <c r="J133" i="11"/>
  <c r="G133" i="11"/>
  <c r="D133" i="11"/>
  <c r="V132" i="11"/>
  <c r="S132" i="11"/>
  <c r="P132" i="11"/>
  <c r="M132" i="11"/>
  <c r="J132" i="11"/>
  <c r="G132" i="11"/>
  <c r="D132" i="11"/>
  <c r="AB131" i="11"/>
  <c r="V131" i="11"/>
  <c r="S131" i="11"/>
  <c r="P131" i="11"/>
  <c r="M131" i="11"/>
  <c r="J131" i="11"/>
  <c r="G131" i="11"/>
  <c r="D131" i="11"/>
  <c r="V652" i="11" l="1"/>
  <c r="V653" i="11"/>
  <c r="V654" i="11"/>
  <c r="M655" i="11"/>
  <c r="S666" i="11"/>
  <c r="V696" i="11"/>
  <c r="V697" i="11"/>
  <c r="M700" i="11"/>
  <c r="G711" i="11"/>
  <c r="V715" i="11"/>
  <c r="V717" i="11"/>
  <c r="V719" i="11"/>
  <c r="M745" i="11"/>
  <c r="G655" i="11"/>
  <c r="S655" i="11"/>
  <c r="G700" i="11"/>
  <c r="S700" i="11"/>
  <c r="V704" i="11"/>
  <c r="V707" i="11"/>
  <c r="V708" i="11"/>
  <c r="V710" i="11"/>
  <c r="S722" i="11"/>
  <c r="S745" i="11"/>
  <c r="V749" i="11"/>
  <c r="V752" i="11"/>
  <c r="V753" i="11"/>
  <c r="V755" i="11"/>
  <c r="J745" i="11"/>
  <c r="G756" i="11"/>
  <c r="V617" i="11"/>
  <c r="V618" i="11"/>
  <c r="V619" i="11"/>
  <c r="V620" i="11"/>
  <c r="S621" i="11"/>
  <c r="V626" i="11"/>
  <c r="V627" i="11"/>
  <c r="V629" i="11"/>
  <c r="G632" i="11"/>
  <c r="V640" i="11"/>
  <c r="V641" i="11"/>
  <c r="G644" i="11"/>
  <c r="M644" i="11"/>
  <c r="S644" i="11"/>
  <c r="V648" i="11"/>
  <c r="V763" i="11"/>
  <c r="V764" i="11"/>
  <c r="G767" i="11"/>
  <c r="M767" i="11"/>
  <c r="S767" i="11"/>
  <c r="V583" i="11"/>
  <c r="AB502" i="11"/>
  <c r="AB491" i="11"/>
  <c r="AB495" i="11"/>
  <c r="AB478" i="11"/>
  <c r="AB482" i="11"/>
  <c r="AB485" i="11"/>
  <c r="AB443" i="11"/>
  <c r="AB447" i="11"/>
  <c r="M356" i="11"/>
  <c r="G356" i="11"/>
  <c r="S356" i="11"/>
  <c r="D356" i="11"/>
  <c r="P356" i="11"/>
  <c r="J356" i="11"/>
  <c r="V356" i="11"/>
  <c r="AB220" i="11"/>
  <c r="AB210" i="11"/>
  <c r="AB506" i="11"/>
  <c r="AB133" i="11"/>
  <c r="AB195" i="11"/>
  <c r="AB420" i="11"/>
  <c r="G587" i="11"/>
  <c r="G610" i="11"/>
  <c r="V659" i="11"/>
  <c r="AB146" i="11"/>
  <c r="AB157" i="11"/>
  <c r="AB170" i="11"/>
  <c r="AB182" i="11"/>
  <c r="AB194" i="11"/>
  <c r="AB197" i="11"/>
  <c r="AB221" i="11"/>
  <c r="AB223" i="11"/>
  <c r="AB229" i="11"/>
  <c r="AB233" i="11"/>
  <c r="AB235" i="11"/>
  <c r="AB247" i="11"/>
  <c r="AB269" i="11"/>
  <c r="AB412" i="11"/>
  <c r="J554" i="11"/>
  <c r="V554" i="11"/>
  <c r="J587" i="11"/>
  <c r="J599" i="11"/>
  <c r="P599" i="11"/>
  <c r="J610" i="11"/>
  <c r="G689" i="11"/>
  <c r="G722" i="11"/>
  <c r="AB246" i="11"/>
  <c r="AB473" i="11"/>
  <c r="D520" i="11"/>
  <c r="J520" i="11"/>
  <c r="P520" i="11"/>
  <c r="D565" i="11"/>
  <c r="J565" i="11"/>
  <c r="P565" i="11"/>
  <c r="V571" i="11"/>
  <c r="V575" i="11"/>
  <c r="G576" i="11"/>
  <c r="M576" i="11"/>
  <c r="V580" i="11"/>
  <c r="V582" i="11"/>
  <c r="J689" i="11"/>
  <c r="J722" i="11"/>
  <c r="V742" i="11"/>
  <c r="AB187" i="11"/>
  <c r="AB253" i="11"/>
  <c r="AB257" i="11"/>
  <c r="AB272" i="11"/>
  <c r="AB278" i="11"/>
  <c r="AB290" i="11"/>
  <c r="AB294" i="11"/>
  <c r="AB314" i="11"/>
  <c r="AB318" i="11"/>
  <c r="AB331" i="11"/>
  <c r="AB337" i="11"/>
  <c r="AB341" i="11"/>
  <c r="AB401" i="11"/>
  <c r="AB433" i="11"/>
  <c r="M486" i="11"/>
  <c r="M531" i="11"/>
  <c r="AB536" i="11"/>
  <c r="AB540" i="11"/>
  <c r="AB561" i="11"/>
  <c r="D576" i="11"/>
  <c r="P576" i="11"/>
  <c r="V614" i="11"/>
  <c r="J655" i="11"/>
  <c r="AB135" i="11"/>
  <c r="AB137" i="11"/>
  <c r="AB149" i="11"/>
  <c r="J188" i="11"/>
  <c r="V188" i="11"/>
  <c r="AB222" i="11"/>
  <c r="AB230" i="11"/>
  <c r="AB236" i="11"/>
  <c r="AB242" i="11"/>
  <c r="AB245" i="11"/>
  <c r="G261" i="11"/>
  <c r="S261" i="11"/>
  <c r="G274" i="11"/>
  <c r="S274" i="11"/>
  <c r="AB267" i="11"/>
  <c r="AB268" i="11"/>
  <c r="G286" i="11"/>
  <c r="S286" i="11"/>
  <c r="G298" i="11"/>
  <c r="S298" i="11"/>
  <c r="AB297" i="11"/>
  <c r="G309" i="11"/>
  <c r="S309" i="11"/>
  <c r="AB303" i="11"/>
  <c r="AB304" i="11"/>
  <c r="AB307" i="11"/>
  <c r="G321" i="11"/>
  <c r="S321" i="11"/>
  <c r="AB320" i="11"/>
  <c r="G333" i="11"/>
  <c r="S333" i="11"/>
  <c r="AB326" i="11"/>
  <c r="AB330" i="11"/>
  <c r="G345" i="11"/>
  <c r="S345" i="11"/>
  <c r="AB344" i="11"/>
  <c r="AB413" i="11"/>
  <c r="D427" i="11"/>
  <c r="AA427" i="11"/>
  <c r="AB422" i="11"/>
  <c r="AB438" i="11"/>
  <c r="AB444" i="11"/>
  <c r="AB472" i="11"/>
  <c r="AB481" i="11"/>
  <c r="D497" i="11"/>
  <c r="AB504" i="11"/>
  <c r="AB508" i="11"/>
  <c r="AB514" i="11"/>
  <c r="AB518" i="11"/>
  <c r="J531" i="11"/>
  <c r="P531" i="11"/>
  <c r="V531" i="11"/>
  <c r="V664" i="11"/>
  <c r="V665" i="11"/>
  <c r="G666" i="11"/>
  <c r="M666" i="11"/>
  <c r="J677" i="11"/>
  <c r="S711" i="11"/>
  <c r="M722" i="11"/>
  <c r="AB136" i="11"/>
  <c r="AB138" i="11"/>
  <c r="AB172" i="11"/>
  <c r="AB174" i="11"/>
  <c r="AB180" i="11"/>
  <c r="AB184" i="11"/>
  <c r="AB186" i="11"/>
  <c r="G237" i="11"/>
  <c r="S237" i="11"/>
  <c r="AB231" i="11"/>
  <c r="AB317" i="11"/>
  <c r="AB400" i="11"/>
  <c r="AB411" i="11"/>
  <c r="AB414" i="11"/>
  <c r="AB426" i="11"/>
  <c r="V509" i="11"/>
  <c r="AB525" i="11"/>
  <c r="AB529" i="11"/>
  <c r="D542" i="11"/>
  <c r="V542" i="11"/>
  <c r="AB549" i="11"/>
  <c r="AB553" i="11"/>
  <c r="AB559" i="11"/>
  <c r="AB563" i="11"/>
  <c r="V570" i="11"/>
  <c r="S599" i="11"/>
  <c r="V603" i="11"/>
  <c r="V604" i="11"/>
  <c r="V605" i="11"/>
  <c r="V606" i="11"/>
  <c r="V607" i="11"/>
  <c r="J632" i="11"/>
  <c r="J644" i="11"/>
  <c r="V670" i="11"/>
  <c r="V674" i="11"/>
  <c r="V675" i="11"/>
  <c r="V676" i="11"/>
  <c r="G677" i="11"/>
  <c r="M677" i="11"/>
  <c r="S677" i="11"/>
  <c r="V682" i="11"/>
  <c r="V686" i="11"/>
  <c r="V688" i="11"/>
  <c r="J700" i="11"/>
  <c r="J711" i="11"/>
  <c r="V727" i="11"/>
  <c r="V731" i="11"/>
  <c r="G734" i="11"/>
  <c r="S734" i="11"/>
  <c r="V738" i="11"/>
  <c r="V740" i="11"/>
  <c r="V741" i="11"/>
  <c r="J756" i="11"/>
  <c r="J767" i="11"/>
  <c r="AB147" i="11"/>
  <c r="AB169" i="11"/>
  <c r="AB243" i="11"/>
  <c r="AB378" i="11"/>
  <c r="AB388" i="11"/>
  <c r="AB410" i="11"/>
  <c r="AB425" i="11"/>
  <c r="G450" i="11"/>
  <c r="S450" i="11"/>
  <c r="M450" i="11"/>
  <c r="V450" i="11"/>
  <c r="V718" i="11"/>
  <c r="V733" i="11"/>
  <c r="V163" i="11"/>
  <c r="J139" i="11"/>
  <c r="V139" i="11"/>
  <c r="AB144" i="11"/>
  <c r="AB145" i="11"/>
  <c r="AB148" i="11"/>
  <c r="AB159" i="11"/>
  <c r="AB161" i="11"/>
  <c r="J212" i="11"/>
  <c r="V212" i="11"/>
  <c r="AB206" i="11"/>
  <c r="AB218" i="11"/>
  <c r="M237" i="11"/>
  <c r="AB296" i="11"/>
  <c r="AB305" i="11"/>
  <c r="AB352" i="11"/>
  <c r="J368" i="11"/>
  <c r="V368" i="11"/>
  <c r="AB363" i="11"/>
  <c r="AB367" i="11"/>
  <c r="AB373" i="11"/>
  <c r="AB377" i="11"/>
  <c r="G392" i="11"/>
  <c r="S392" i="11"/>
  <c r="AB391" i="11"/>
  <c r="D403" i="11"/>
  <c r="P403" i="11"/>
  <c r="AA403" i="11"/>
  <c r="AB397" i="11"/>
  <c r="AB408" i="11"/>
  <c r="G439" i="11"/>
  <c r="AB448" i="11"/>
  <c r="AB468" i="11"/>
  <c r="V486" i="11"/>
  <c r="AB480" i="11"/>
  <c r="AB484" i="11"/>
  <c r="AB493" i="11"/>
  <c r="G497" i="11"/>
  <c r="S497" i="11"/>
  <c r="G520" i="11"/>
  <c r="AB524" i="11"/>
  <c r="AB528" i="11"/>
  <c r="AB538" i="11"/>
  <c r="G542" i="11"/>
  <c r="S542" i="11"/>
  <c r="G565" i="11"/>
  <c r="V574" i="11"/>
  <c r="G621" i="11"/>
  <c r="V651" i="11"/>
  <c r="J666" i="11"/>
  <c r="V673" i="11"/>
  <c r="V730" i="11"/>
  <c r="AB402" i="11"/>
  <c r="AB409" i="11"/>
  <c r="AB437" i="11"/>
  <c r="AB470" i="11"/>
  <c r="AB516" i="11"/>
  <c r="V760" i="11"/>
  <c r="V762" i="11"/>
  <c r="J163" i="11"/>
  <c r="AB193" i="11"/>
  <c r="AB460" i="11"/>
  <c r="AB492" i="11"/>
  <c r="AB496" i="11"/>
  <c r="AB537" i="11"/>
  <c r="AB541" i="11"/>
  <c r="D554" i="11"/>
  <c r="M587" i="11"/>
  <c r="V592" i="11"/>
  <c r="V593" i="11"/>
  <c r="V594" i="11"/>
  <c r="V596" i="11"/>
  <c r="V598" i="11"/>
  <c r="G599" i="11"/>
  <c r="D610" i="11"/>
  <c r="M610" i="11"/>
  <c r="S610" i="11"/>
  <c r="P621" i="11"/>
  <c r="V637" i="11"/>
  <c r="V662" i="11"/>
  <c r="V693" i="11"/>
  <c r="V695" i="11"/>
  <c r="D139" i="11"/>
  <c r="J151" i="11"/>
  <c r="G151" i="11"/>
  <c r="J176" i="11"/>
  <c r="G176" i="11"/>
  <c r="V200" i="11"/>
  <c r="S200" i="11"/>
  <c r="P309" i="11"/>
  <c r="Z139" i="11"/>
  <c r="P139" i="11"/>
  <c r="V151" i="11"/>
  <c r="S151" i="11"/>
  <c r="V176" i="11"/>
  <c r="S176" i="11"/>
  <c r="J200" i="11"/>
  <c r="G200" i="11"/>
  <c r="G139" i="11"/>
  <c r="S139" i="11"/>
  <c r="M139" i="11"/>
  <c r="AB132" i="11"/>
  <c r="G163" i="11"/>
  <c r="S163" i="11"/>
  <c r="M163" i="11"/>
  <c r="AB156" i="11"/>
  <c r="G188" i="11"/>
  <c r="S188" i="11"/>
  <c r="M188" i="11"/>
  <c r="AB181" i="11"/>
  <c r="G212" i="11"/>
  <c r="S212" i="11"/>
  <c r="M212" i="11"/>
  <c r="AB205" i="11"/>
  <c r="V345" i="11"/>
  <c r="J225" i="11"/>
  <c r="V225" i="11"/>
  <c r="G225" i="11"/>
  <c r="S225" i="11"/>
  <c r="AB219" i="11"/>
  <c r="J237" i="11"/>
  <c r="V237" i="11"/>
  <c r="P261" i="11"/>
  <c r="AA261" i="11"/>
  <c r="AB256" i="11"/>
  <c r="V274" i="11"/>
  <c r="J286" i="11"/>
  <c r="V286" i="11"/>
  <c r="P286" i="11"/>
  <c r="AB280" i="11"/>
  <c r="AB281" i="11"/>
  <c r="J298" i="11"/>
  <c r="V298" i="11"/>
  <c r="AB292" i="11"/>
  <c r="J321" i="11"/>
  <c r="V321" i="11"/>
  <c r="AB316" i="11"/>
  <c r="AB339" i="11"/>
  <c r="AB350" i="11"/>
  <c r="Z368" i="11"/>
  <c r="G380" i="11"/>
  <c r="S380" i="11"/>
  <c r="AB386" i="11"/>
  <c r="J450" i="11"/>
  <c r="AA520" i="11"/>
  <c r="AA565" i="11"/>
  <c r="M151" i="11"/>
  <c r="Z151" i="11"/>
  <c r="Z163" i="11"/>
  <c r="AB160" i="11"/>
  <c r="M176" i="11"/>
  <c r="AB185" i="11"/>
  <c r="M200" i="11"/>
  <c r="Z200" i="11"/>
  <c r="Z212" i="11"/>
  <c r="AB209" i="11"/>
  <c r="M225" i="11"/>
  <c r="Z225" i="11"/>
  <c r="AB234" i="11"/>
  <c r="M249" i="11"/>
  <c r="Z249" i="11"/>
  <c r="J249" i="11"/>
  <c r="V249" i="11"/>
  <c r="M261" i="11"/>
  <c r="Z261" i="11"/>
  <c r="AB259" i="11"/>
  <c r="M274" i="11"/>
  <c r="AB266" i="11"/>
  <c r="AB270" i="11"/>
  <c r="M286" i="11"/>
  <c r="Z286" i="11"/>
  <c r="AB284" i="11"/>
  <c r="M298" i="11"/>
  <c r="Z298" i="11"/>
  <c r="M309" i="11"/>
  <c r="Z309" i="11"/>
  <c r="M321" i="11"/>
  <c r="Z321" i="11"/>
  <c r="M333" i="11"/>
  <c r="Z333" i="11"/>
  <c r="AB328" i="11"/>
  <c r="M345" i="11"/>
  <c r="Z345" i="11"/>
  <c r="M368" i="11"/>
  <c r="AB365" i="11"/>
  <c r="M380" i="11"/>
  <c r="Z380" i="11"/>
  <c r="AB375" i="11"/>
  <c r="AB399" i="11"/>
  <c r="S403" i="11"/>
  <c r="D415" i="11"/>
  <c r="P415" i="11"/>
  <c r="AA415" i="11"/>
  <c r="AB424" i="11"/>
  <c r="P427" i="11"/>
  <c r="AB466" i="11"/>
  <c r="V497" i="11"/>
  <c r="P542" i="11"/>
  <c r="V625" i="11"/>
  <c r="V663" i="11"/>
  <c r="V685" i="11"/>
  <c r="G745" i="11"/>
  <c r="S756" i="11"/>
  <c r="AA139" i="11"/>
  <c r="AB134" i="11"/>
  <c r="D151" i="11"/>
  <c r="P151" i="11"/>
  <c r="AA151" i="11"/>
  <c r="AB150" i="11"/>
  <c r="D163" i="11"/>
  <c r="P163" i="11"/>
  <c r="AA163" i="11"/>
  <c r="AB158" i="11"/>
  <c r="D176" i="11"/>
  <c r="P176" i="11"/>
  <c r="AA176" i="11"/>
  <c r="AB175" i="11"/>
  <c r="D188" i="11"/>
  <c r="P188" i="11"/>
  <c r="AA188" i="11"/>
  <c r="AB183" i="11"/>
  <c r="D200" i="11"/>
  <c r="P200" i="11"/>
  <c r="AA200" i="11"/>
  <c r="AB199" i="11"/>
  <c r="D212" i="11"/>
  <c r="P212" i="11"/>
  <c r="AA212" i="11"/>
  <c r="AB207" i="11"/>
  <c r="D225" i="11"/>
  <c r="P225" i="11"/>
  <c r="AA225" i="11"/>
  <c r="AB224" i="11"/>
  <c r="D237" i="11"/>
  <c r="P237" i="11"/>
  <c r="AA237" i="11"/>
  <c r="AB232" i="11"/>
  <c r="D249" i="11"/>
  <c r="P249" i="11"/>
  <c r="AA249" i="11"/>
  <c r="D261" i="11"/>
  <c r="AB254" i="11"/>
  <c r="AB258" i="11"/>
  <c r="D274" i="11"/>
  <c r="P274" i="11"/>
  <c r="AA274" i="11"/>
  <c r="J274" i="11"/>
  <c r="AB271" i="11"/>
  <c r="AB273" i="11"/>
  <c r="D286" i="11"/>
  <c r="AB279" i="11"/>
  <c r="AB283" i="11"/>
  <c r="D309" i="11"/>
  <c r="AA309" i="11"/>
  <c r="D333" i="11"/>
  <c r="P333" i="11"/>
  <c r="AA333" i="11"/>
  <c r="AB332" i="11"/>
  <c r="J345" i="11"/>
  <c r="AB353" i="11"/>
  <c r="G368" i="11"/>
  <c r="S368" i="11"/>
  <c r="D380" i="11"/>
  <c r="P380" i="11"/>
  <c r="AA380" i="11"/>
  <c r="AB379" i="11"/>
  <c r="Z392" i="11"/>
  <c r="AB396" i="11"/>
  <c r="J427" i="11"/>
  <c r="V427" i="11"/>
  <c r="AB421" i="11"/>
  <c r="J621" i="11"/>
  <c r="S632" i="11"/>
  <c r="S689" i="11"/>
  <c r="G415" i="11"/>
  <c r="S415" i="11"/>
  <c r="M415" i="11"/>
  <c r="AB431" i="11"/>
  <c r="M439" i="11"/>
  <c r="AB435" i="11"/>
  <c r="S439" i="11"/>
  <c r="AB445" i="11"/>
  <c r="G474" i="11"/>
  <c r="S474" i="11"/>
  <c r="M474" i="11"/>
  <c r="AB467" i="11"/>
  <c r="J474" i="11"/>
  <c r="J486" i="11"/>
  <c r="M497" i="11"/>
  <c r="D509" i="11"/>
  <c r="M509" i="11"/>
  <c r="AA509" i="11"/>
  <c r="S520" i="11"/>
  <c r="M554" i="11"/>
  <c r="AA554" i="11"/>
  <c r="S565" i="11"/>
  <c r="V595" i="11"/>
  <c r="V628" i="11"/>
  <c r="V631" i="11"/>
  <c r="V639" i="11"/>
  <c r="M392" i="11"/>
  <c r="AB390" i="11"/>
  <c r="J403" i="11"/>
  <c r="V403" i="11"/>
  <c r="G403" i="11"/>
  <c r="AB398" i="11"/>
  <c r="J415" i="11"/>
  <c r="V415" i="11"/>
  <c r="AB423" i="11"/>
  <c r="P450" i="11"/>
  <c r="AA450" i="11"/>
  <c r="D450" i="11"/>
  <c r="AB449" i="11"/>
  <c r="D462" i="11"/>
  <c r="P462" i="11"/>
  <c r="AA462" i="11"/>
  <c r="V462" i="11"/>
  <c r="G462" i="11"/>
  <c r="AB459" i="11"/>
  <c r="AB471" i="11"/>
  <c r="P486" i="11"/>
  <c r="AB479" i="11"/>
  <c r="AB483" i="11"/>
  <c r="D486" i="11"/>
  <c r="AB490" i="11"/>
  <c r="AB494" i="11"/>
  <c r="P509" i="11"/>
  <c r="V520" i="11"/>
  <c r="AB526" i="11"/>
  <c r="AB527" i="11"/>
  <c r="AB530" i="11"/>
  <c r="AB535" i="11"/>
  <c r="AB539" i="11"/>
  <c r="AA542" i="11"/>
  <c r="AB551" i="11"/>
  <c r="P554" i="11"/>
  <c r="V565" i="11"/>
  <c r="V569" i="11"/>
  <c r="J576" i="11"/>
  <c r="P587" i="11"/>
  <c r="M599" i="11"/>
  <c r="V608" i="11"/>
  <c r="V609" i="11"/>
  <c r="P610" i="11"/>
  <c r="V615" i="11"/>
  <c r="V616" i="11"/>
  <c r="D621" i="11"/>
  <c r="M621" i="11"/>
  <c r="D655" i="11"/>
  <c r="D666" i="11"/>
  <c r="D677" i="11"/>
  <c r="G486" i="11"/>
  <c r="S486" i="11"/>
  <c r="J497" i="11"/>
  <c r="G509" i="11"/>
  <c r="M520" i="11"/>
  <c r="D531" i="11"/>
  <c r="J542" i="11"/>
  <c r="G554" i="11"/>
  <c r="M565" i="11"/>
  <c r="V573" i="11"/>
  <c r="U576" i="11"/>
  <c r="V584" i="11"/>
  <c r="V585" i="11"/>
  <c r="V586" i="11"/>
  <c r="U587" i="11"/>
  <c r="D599" i="11"/>
  <c r="M632" i="11"/>
  <c r="V643" i="11"/>
  <c r="V650" i="11"/>
  <c r="V661" i="11"/>
  <c r="V672" i="11"/>
  <c r="V684" i="11"/>
  <c r="M689" i="11"/>
  <c r="V699" i="11"/>
  <c r="V706" i="11"/>
  <c r="M711" i="11"/>
  <c r="V721" i="11"/>
  <c r="V729" i="11"/>
  <c r="M734" i="11"/>
  <c r="V744" i="11"/>
  <c r="V751" i="11"/>
  <c r="M756" i="11"/>
  <c r="V766" i="11"/>
  <c r="T610" i="11"/>
  <c r="U632" i="11"/>
  <c r="U689" i="11"/>
  <c r="U711" i="11"/>
  <c r="U734" i="11"/>
  <c r="U756" i="11"/>
  <c r="AB143" i="11"/>
  <c r="AB168" i="11"/>
  <c r="AB192" i="11"/>
  <c r="AB217" i="11"/>
  <c r="G249" i="11"/>
  <c r="S249" i="11"/>
  <c r="AB241" i="11"/>
  <c r="AB260" i="11"/>
  <c r="AB282" i="11"/>
  <c r="D298" i="11"/>
  <c r="P298" i="11"/>
  <c r="AB291" i="11"/>
  <c r="AB295" i="11"/>
  <c r="J309" i="11"/>
  <c r="V309" i="11"/>
  <c r="AB327" i="11"/>
  <c r="AB340" i="11"/>
  <c r="D368" i="11"/>
  <c r="P368" i="11"/>
  <c r="AB362" i="11"/>
  <c r="AB366" i="11"/>
  <c r="AB374" i="11"/>
  <c r="J392" i="11"/>
  <c r="V392" i="11"/>
  <c r="AB387" i="11"/>
  <c r="M427" i="11"/>
  <c r="Z427" i="11"/>
  <c r="AB419" i="11"/>
  <c r="J439" i="11"/>
  <c r="V439" i="11"/>
  <c r="AB434" i="11"/>
  <c r="Z439" i="11"/>
  <c r="AA497" i="11"/>
  <c r="Z520" i="11"/>
  <c r="AA286" i="11"/>
  <c r="AB255" i="11"/>
  <c r="AB285" i="11"/>
  <c r="AB306" i="11"/>
  <c r="D321" i="11"/>
  <c r="P321" i="11"/>
  <c r="AB315" i="11"/>
  <c r="AB319" i="11"/>
  <c r="J333" i="11"/>
  <c r="V333" i="11"/>
  <c r="AB343" i="11"/>
  <c r="AB351" i="11"/>
  <c r="J380" i="11"/>
  <c r="V380" i="11"/>
  <c r="Z403" i="11"/>
  <c r="Z415" i="11"/>
  <c r="J462" i="11"/>
  <c r="S462" i="11"/>
  <c r="Z497" i="11"/>
  <c r="P497" i="11"/>
  <c r="AB248" i="11"/>
  <c r="J261" i="11"/>
  <c r="V261" i="11"/>
  <c r="AB293" i="11"/>
  <c r="AB308" i="11"/>
  <c r="AB329" i="11"/>
  <c r="D345" i="11"/>
  <c r="P345" i="11"/>
  <c r="AB338" i="11"/>
  <c r="AB342" i="11"/>
  <c r="AB364" i="11"/>
  <c r="AB376" i="11"/>
  <c r="D392" i="11"/>
  <c r="P392" i="11"/>
  <c r="AA392" i="11"/>
  <c r="AB389" i="11"/>
  <c r="M403" i="11"/>
  <c r="G427" i="11"/>
  <c r="S427" i="11"/>
  <c r="D439" i="11"/>
  <c r="P439" i="11"/>
  <c r="AB432" i="11"/>
  <c r="AB436" i="11"/>
  <c r="V474" i="11"/>
  <c r="Z474" i="11"/>
  <c r="Z274" i="11"/>
  <c r="AB302" i="11"/>
  <c r="AB325" i="11"/>
  <c r="AB349" i="11"/>
  <c r="AB372" i="11"/>
  <c r="AB385" i="11"/>
  <c r="AA439" i="11"/>
  <c r="AB457" i="11"/>
  <c r="Z462" i="11"/>
  <c r="Z486" i="11"/>
  <c r="AA486" i="11"/>
  <c r="AB503" i="11"/>
  <c r="AB507" i="11"/>
  <c r="AB515" i="11"/>
  <c r="AB519" i="11"/>
  <c r="G531" i="11"/>
  <c r="M542" i="11"/>
  <c r="AB550" i="11"/>
  <c r="Z554" i="11"/>
  <c r="AB558" i="11"/>
  <c r="AB562" i="11"/>
  <c r="V572" i="11"/>
  <c r="AA298" i="11"/>
  <c r="AA321" i="11"/>
  <c r="AA345" i="11"/>
  <c r="AA368" i="11"/>
  <c r="Z450" i="11"/>
  <c r="M462" i="11"/>
  <c r="Z531" i="11"/>
  <c r="Z565" i="11"/>
  <c r="AB446" i="11"/>
  <c r="AB461" i="11"/>
  <c r="D474" i="11"/>
  <c r="P474" i="11"/>
  <c r="AA474" i="11"/>
  <c r="AB469" i="11"/>
  <c r="AB505" i="11"/>
  <c r="Z509" i="11"/>
  <c r="AB513" i="11"/>
  <c r="AB517" i="11"/>
  <c r="AA531" i="11"/>
  <c r="Z542" i="11"/>
  <c r="AB548" i="11"/>
  <c r="AB552" i="11"/>
  <c r="AB560" i="11"/>
  <c r="AB564" i="11"/>
  <c r="T576" i="11"/>
  <c r="S576" i="11"/>
  <c r="T587" i="11"/>
  <c r="S587" i="11"/>
  <c r="S509" i="11"/>
  <c r="S531" i="11"/>
  <c r="S554" i="11"/>
  <c r="V581" i="11"/>
  <c r="U610" i="11"/>
  <c r="V630" i="11"/>
  <c r="P632" i="11"/>
  <c r="V638" i="11"/>
  <c r="D644" i="11"/>
  <c r="T644" i="11"/>
  <c r="T655" i="11"/>
  <c r="T666" i="11"/>
  <c r="T677" i="11"/>
  <c r="V687" i="11"/>
  <c r="P689" i="11"/>
  <c r="V694" i="11"/>
  <c r="D700" i="11"/>
  <c r="T700" i="11"/>
  <c r="V709" i="11"/>
  <c r="P711" i="11"/>
  <c r="V716" i="11"/>
  <c r="D722" i="11"/>
  <c r="T722" i="11"/>
  <c r="V732" i="11"/>
  <c r="P734" i="11"/>
  <c r="V739" i="11"/>
  <c r="D745" i="11"/>
  <c r="T745" i="11"/>
  <c r="V754" i="11"/>
  <c r="P756" i="11"/>
  <c r="V761" i="11"/>
  <c r="D767" i="11"/>
  <c r="T767" i="11"/>
  <c r="T599" i="11"/>
  <c r="T621" i="11"/>
  <c r="U644" i="11"/>
  <c r="U655" i="11"/>
  <c r="U666" i="11"/>
  <c r="U677" i="11"/>
  <c r="U700" i="11"/>
  <c r="U722" i="11"/>
  <c r="U745" i="11"/>
  <c r="U767" i="11"/>
  <c r="D587" i="11"/>
  <c r="V597" i="11"/>
  <c r="U599" i="11"/>
  <c r="U621" i="11"/>
  <c r="D632" i="11"/>
  <c r="T632" i="11"/>
  <c r="V642" i="11"/>
  <c r="P644" i="11"/>
  <c r="V649" i="11"/>
  <c r="P655" i="11"/>
  <c r="V660" i="11"/>
  <c r="P666" i="11"/>
  <c r="V671" i="11"/>
  <c r="P677" i="11"/>
  <c r="V683" i="11"/>
  <c r="D689" i="11"/>
  <c r="T689" i="11"/>
  <c r="V698" i="11"/>
  <c r="P700" i="11"/>
  <c r="V705" i="11"/>
  <c r="D711" i="11"/>
  <c r="T711" i="11"/>
  <c r="V720" i="11"/>
  <c r="P722" i="11"/>
  <c r="V728" i="11"/>
  <c r="D734" i="11"/>
  <c r="T734" i="11"/>
  <c r="V743" i="11"/>
  <c r="P745" i="11"/>
  <c r="V750" i="11"/>
  <c r="D756" i="11"/>
  <c r="T756" i="11"/>
  <c r="V765" i="11"/>
  <c r="P767" i="11"/>
  <c r="V610" i="11" l="1"/>
  <c r="AB356" i="11"/>
  <c r="V655" i="11"/>
  <c r="V677" i="11"/>
  <c r="AB274" i="11"/>
  <c r="V767" i="11"/>
  <c r="AB554" i="11"/>
  <c r="AB450" i="11"/>
  <c r="AB261" i="11"/>
  <c r="AB225" i="11"/>
  <c r="AB415" i="11"/>
  <c r="AB212" i="11"/>
  <c r="V722" i="11"/>
  <c r="V576" i="11"/>
  <c r="AB200" i="11"/>
  <c r="AB237" i="11"/>
  <c r="V666" i="11"/>
  <c r="V599" i="11"/>
  <c r="AB380" i="11"/>
  <c r="AB542" i="11"/>
  <c r="AB139" i="11"/>
  <c r="V756" i="11"/>
  <c r="V700" i="11"/>
  <c r="AB309" i="11"/>
  <c r="AB286" i="11"/>
  <c r="V689" i="11"/>
  <c r="V621" i="11"/>
  <c r="AB497" i="11"/>
  <c r="AB486" i="11"/>
  <c r="AB403" i="11"/>
  <c r="V734" i="11"/>
  <c r="AB531" i="11"/>
  <c r="AB188" i="11"/>
  <c r="AB163" i="11"/>
  <c r="V632" i="11"/>
  <c r="AB462" i="11"/>
  <c r="AB321" i="11"/>
  <c r="AB176" i="11"/>
  <c r="V587" i="11"/>
  <c r="V711" i="11"/>
  <c r="V745" i="11"/>
  <c r="AB565" i="11"/>
  <c r="AB509" i="11"/>
  <c r="AB439" i="11"/>
  <c r="AB345" i="11"/>
  <c r="V644" i="11"/>
  <c r="AB474" i="11"/>
  <c r="AB298" i="11"/>
  <c r="AB427" i="11"/>
  <c r="AB368" i="11"/>
  <c r="AB151" i="11"/>
  <c r="AB392" i="11"/>
  <c r="AB249" i="11"/>
  <c r="AB333" i="11"/>
  <c r="AB520" i="11"/>
  <c r="Y48" i="8" l="1"/>
  <c r="Y47" i="8"/>
  <c r="Y46" i="8"/>
  <c r="Y45" i="8"/>
  <c r="Y44" i="8"/>
  <c r="Y43" i="8"/>
  <c r="Y42" i="8"/>
  <c r="AF28" i="9"/>
  <c r="AF42" i="9" l="1"/>
  <c r="AH42" i="9" s="1"/>
  <c r="AF41" i="9"/>
  <c r="AH41" i="9" s="1"/>
  <c r="AG40" i="9"/>
  <c r="AH40" i="9" s="1"/>
  <c r="AG39" i="9"/>
  <c r="AF39" i="9"/>
  <c r="AG38" i="9"/>
  <c r="AF38" i="9"/>
  <c r="AG37" i="9"/>
  <c r="AF37" i="9"/>
  <c r="AG36" i="9"/>
  <c r="AF36" i="9"/>
  <c r="AG35" i="9"/>
  <c r="AF35" i="9"/>
  <c r="AG34" i="9"/>
  <c r="AF34" i="9"/>
  <c r="AG29" i="9"/>
  <c r="AF29" i="9"/>
  <c r="AH28" i="9"/>
  <c r="AH27" i="9"/>
  <c r="AH26" i="9"/>
  <c r="AH25" i="9"/>
  <c r="AH24" i="9"/>
  <c r="AH23" i="9"/>
  <c r="AH22" i="9"/>
  <c r="AH21" i="9"/>
  <c r="AH20" i="9"/>
  <c r="AG15" i="9"/>
  <c r="AF15" i="9"/>
  <c r="AH14" i="9"/>
  <c r="AH13" i="9"/>
  <c r="AH12" i="9"/>
  <c r="AH11" i="9"/>
  <c r="AH10" i="9"/>
  <c r="AH9" i="9"/>
  <c r="AH8" i="9"/>
  <c r="AH7" i="9"/>
  <c r="AH6" i="9"/>
  <c r="AH15" i="9" l="1"/>
  <c r="AH29" i="9"/>
  <c r="AH36" i="9"/>
  <c r="AH35" i="9"/>
  <c r="AH37" i="9"/>
  <c r="AH39" i="9"/>
  <c r="AH38" i="9"/>
  <c r="AF43" i="9"/>
  <c r="AG43" i="9"/>
  <c r="AH34" i="9"/>
  <c r="S49" i="8"/>
  <c r="Y49" i="8" s="1"/>
  <c r="R49" i="8"/>
  <c r="Q49" i="8"/>
  <c r="AH43" i="9" l="1"/>
  <c r="AC42" i="9"/>
  <c r="AE42" i="9" s="1"/>
  <c r="AC41" i="9"/>
  <c r="AE41" i="9" s="1"/>
  <c r="AD40" i="9"/>
  <c r="AE40" i="9" s="1"/>
  <c r="AD39" i="9"/>
  <c r="AC39" i="9"/>
  <c r="AD38" i="9"/>
  <c r="AC38" i="9"/>
  <c r="AD37" i="9"/>
  <c r="AC37" i="9"/>
  <c r="AD36" i="9"/>
  <c r="AC36" i="9"/>
  <c r="AD35" i="9"/>
  <c r="AC35" i="9"/>
  <c r="AD34" i="9"/>
  <c r="AC34" i="9"/>
  <c r="AD29" i="9"/>
  <c r="AC29" i="9"/>
  <c r="AE28" i="9"/>
  <c r="AE27" i="9"/>
  <c r="AE26" i="9"/>
  <c r="AE25" i="9"/>
  <c r="AE24" i="9"/>
  <c r="AE23" i="9"/>
  <c r="AE22" i="9"/>
  <c r="AE21" i="9"/>
  <c r="AE20" i="9"/>
  <c r="AD15" i="9"/>
  <c r="AC15" i="9"/>
  <c r="AE14" i="9"/>
  <c r="AE13" i="9"/>
  <c r="AE12" i="9"/>
  <c r="AE11" i="9"/>
  <c r="AE10" i="9"/>
  <c r="AE9" i="9"/>
  <c r="AE8" i="9"/>
  <c r="AE7" i="9"/>
  <c r="AE6" i="9"/>
  <c r="AE15" i="9" l="1"/>
  <c r="AE34" i="9"/>
  <c r="AE38" i="9"/>
  <c r="AE35" i="9"/>
  <c r="AE39" i="9"/>
  <c r="AE37" i="9"/>
  <c r="AE36" i="9"/>
  <c r="AE29" i="9"/>
  <c r="AD43" i="9"/>
  <c r="AC43" i="9"/>
  <c r="AE43" i="9" l="1"/>
  <c r="M48" i="8" l="1"/>
  <c r="Q29" i="8"/>
  <c r="Z42" i="9"/>
  <c r="AB42" i="9" s="1"/>
  <c r="Z41" i="9"/>
  <c r="AB41" i="9" s="1"/>
  <c r="AA40" i="9"/>
  <c r="AB40" i="9" s="1"/>
  <c r="AA39" i="9"/>
  <c r="M46" i="8" s="1"/>
  <c r="Z39" i="9"/>
  <c r="AB39" i="9" s="1"/>
  <c r="AA38" i="9"/>
  <c r="M45" i="8" s="1"/>
  <c r="Z38" i="9"/>
  <c r="L45" i="8" s="1"/>
  <c r="AA37" i="9"/>
  <c r="M44" i="8" s="1"/>
  <c r="Z37" i="9"/>
  <c r="L44" i="8" s="1"/>
  <c r="AA36" i="9"/>
  <c r="M43" i="8" s="1"/>
  <c r="Z36" i="9"/>
  <c r="L43" i="8" s="1"/>
  <c r="AA35" i="9"/>
  <c r="M42" i="8" s="1"/>
  <c r="Z35" i="9"/>
  <c r="AA34" i="9"/>
  <c r="M41" i="8" s="1"/>
  <c r="Z34" i="9"/>
  <c r="L41" i="8" s="1"/>
  <c r="AA29" i="9"/>
  <c r="Z29" i="9"/>
  <c r="AB28" i="9"/>
  <c r="AB27" i="9"/>
  <c r="AB26" i="9"/>
  <c r="AB25" i="9"/>
  <c r="AB24" i="9"/>
  <c r="AB23" i="9"/>
  <c r="AB22" i="9"/>
  <c r="AB21" i="9"/>
  <c r="AB20" i="9"/>
  <c r="AA15" i="9"/>
  <c r="Z15" i="9"/>
  <c r="AB14" i="9"/>
  <c r="AB13" i="9"/>
  <c r="AB12" i="9"/>
  <c r="AB11" i="9"/>
  <c r="AB10" i="9"/>
  <c r="AB9" i="9"/>
  <c r="AB8" i="9"/>
  <c r="AB7" i="9"/>
  <c r="AB6" i="9"/>
  <c r="AB35" i="9" l="1"/>
  <c r="N43" i="8"/>
  <c r="T43" i="8" s="1"/>
  <c r="L42" i="8"/>
  <c r="N42" i="8" s="1"/>
  <c r="T42" i="8" s="1"/>
  <c r="AB15" i="9"/>
  <c r="N44" i="8"/>
  <c r="T44" i="8" s="1"/>
  <c r="L47" i="8"/>
  <c r="N47" i="8" s="1"/>
  <c r="T47" i="8" s="1"/>
  <c r="L46" i="8"/>
  <c r="N46" i="8" s="1"/>
  <c r="T46" i="8" s="1"/>
  <c r="AB34" i="9"/>
  <c r="N41" i="8"/>
  <c r="T41" i="8" s="1"/>
  <c r="N45" i="8"/>
  <c r="T45" i="8" s="1"/>
  <c r="L48" i="8"/>
  <c r="AB29" i="9"/>
  <c r="AB36" i="9"/>
  <c r="AB37" i="9"/>
  <c r="AA43" i="9"/>
  <c r="AB38" i="9"/>
  <c r="Z43" i="9"/>
  <c r="L49" i="8" l="1"/>
  <c r="N48" i="8"/>
  <c r="T48" i="8" s="1"/>
  <c r="M49" i="8"/>
  <c r="AB43" i="9"/>
  <c r="N49" i="8" l="1"/>
  <c r="T49" i="8" s="1"/>
  <c r="Q8" i="8"/>
  <c r="P8" i="8"/>
  <c r="O8" i="8"/>
  <c r="C48" i="8"/>
  <c r="C47" i="8"/>
  <c r="AE37" i="8" l="1"/>
  <c r="AD37" i="8"/>
  <c r="AF37" i="8" s="1"/>
  <c r="AM36" i="8"/>
  <c r="AM35" i="8"/>
  <c r="AF36" i="8"/>
  <c r="AF35" i="8"/>
  <c r="AF34" i="8"/>
  <c r="AF33" i="8"/>
  <c r="AF32" i="8"/>
  <c r="AF31" i="8"/>
  <c r="AF30" i="8"/>
  <c r="AF29" i="8"/>
  <c r="L40" i="9" l="1"/>
  <c r="M40" i="9" s="1"/>
  <c r="R8" i="8" s="1"/>
  <c r="Y26" i="9"/>
  <c r="W41" i="9" l="1"/>
  <c r="X40" i="9"/>
  <c r="Y40" i="9" s="1"/>
  <c r="X39" i="9"/>
  <c r="H46" i="8" s="1"/>
  <c r="W39" i="9"/>
  <c r="G46" i="8" s="1"/>
  <c r="X38" i="9"/>
  <c r="H45" i="8" s="1"/>
  <c r="W38" i="9"/>
  <c r="G45" i="8" s="1"/>
  <c r="X37" i="9"/>
  <c r="H44" i="8" s="1"/>
  <c r="W37" i="9"/>
  <c r="G44" i="8" s="1"/>
  <c r="X36" i="9"/>
  <c r="H43" i="8" s="1"/>
  <c r="W36" i="9"/>
  <c r="G43" i="8" s="1"/>
  <c r="X35" i="9"/>
  <c r="H42" i="8" s="1"/>
  <c r="W35" i="9"/>
  <c r="X34" i="9"/>
  <c r="H41" i="8" s="1"/>
  <c r="W34" i="9"/>
  <c r="G41" i="8" s="1"/>
  <c r="X29" i="9"/>
  <c r="W42" i="9"/>
  <c r="Y27" i="9"/>
  <c r="Y25" i="9"/>
  <c r="Y24" i="9"/>
  <c r="Y23" i="9"/>
  <c r="Y22" i="9"/>
  <c r="Y21" i="9"/>
  <c r="Y20" i="9"/>
  <c r="X15" i="9"/>
  <c r="W15" i="9"/>
  <c r="Y14" i="9"/>
  <c r="Y13" i="9"/>
  <c r="Y12" i="9"/>
  <c r="Y11" i="9"/>
  <c r="Y10" i="9"/>
  <c r="Y9" i="9"/>
  <c r="Y8" i="9"/>
  <c r="Y7" i="9"/>
  <c r="Y6" i="9"/>
  <c r="V8" i="8" l="1"/>
  <c r="I43" i="8"/>
  <c r="O43" i="8" s="1"/>
  <c r="I45" i="8"/>
  <c r="O45" i="8" s="1"/>
  <c r="I41" i="8"/>
  <c r="H49" i="8"/>
  <c r="Y41" i="9"/>
  <c r="G47" i="8"/>
  <c r="I47" i="8" s="1"/>
  <c r="Y42" i="9"/>
  <c r="G48" i="8"/>
  <c r="I48" i="8" s="1"/>
  <c r="O48" i="8" s="1"/>
  <c r="Y35" i="9"/>
  <c r="G42" i="8"/>
  <c r="I42" i="8" s="1"/>
  <c r="O42" i="8" s="1"/>
  <c r="I44" i="8"/>
  <c r="I46" i="8"/>
  <c r="Y37" i="9"/>
  <c r="Y15" i="9"/>
  <c r="Y36" i="9"/>
  <c r="Y38" i="9"/>
  <c r="X43" i="9"/>
  <c r="Y39" i="9"/>
  <c r="Y34" i="9"/>
  <c r="Y28" i="9"/>
  <c r="W29" i="9"/>
  <c r="Y29" i="9" s="1"/>
  <c r="W43" i="9"/>
  <c r="E29" i="8"/>
  <c r="T29" i="9"/>
  <c r="T41" i="9"/>
  <c r="U40" i="9"/>
  <c r="V40" i="9" s="1"/>
  <c r="U39" i="9"/>
  <c r="C46" i="8" s="1"/>
  <c r="T39" i="9"/>
  <c r="U38" i="9"/>
  <c r="C45" i="8" s="1"/>
  <c r="T38" i="9"/>
  <c r="B45" i="8" s="1"/>
  <c r="U37" i="9"/>
  <c r="C44" i="8" s="1"/>
  <c r="T37" i="9"/>
  <c r="B44" i="8" s="1"/>
  <c r="U36" i="9"/>
  <c r="C43" i="8" s="1"/>
  <c r="T36" i="9"/>
  <c r="B43" i="8" s="1"/>
  <c r="U35" i="9"/>
  <c r="C42" i="8" s="1"/>
  <c r="T35" i="9"/>
  <c r="U34" i="9"/>
  <c r="C41" i="8" s="1"/>
  <c r="T34" i="9"/>
  <c r="B41" i="8" s="1"/>
  <c r="U29" i="9"/>
  <c r="V27" i="9"/>
  <c r="V26" i="9"/>
  <c r="V25" i="9"/>
  <c r="V24" i="9"/>
  <c r="V23" i="9"/>
  <c r="V22" i="9"/>
  <c r="V21" i="9"/>
  <c r="V20" i="9"/>
  <c r="U15" i="9"/>
  <c r="T15" i="9"/>
  <c r="V14" i="9"/>
  <c r="V13" i="9"/>
  <c r="V12" i="9"/>
  <c r="V11" i="9"/>
  <c r="V10" i="9"/>
  <c r="V9" i="9"/>
  <c r="V8" i="9"/>
  <c r="V7" i="9"/>
  <c r="V6" i="9"/>
  <c r="V5" i="8" l="1"/>
  <c r="V9" i="8"/>
  <c r="V7" i="8"/>
  <c r="V3" i="8"/>
  <c r="V6" i="8"/>
  <c r="V2" i="8"/>
  <c r="V4" i="8"/>
  <c r="V10" i="8"/>
  <c r="U8" i="8"/>
  <c r="D44" i="8"/>
  <c r="J44" i="8" s="1"/>
  <c r="D43" i="8"/>
  <c r="J43" i="8" s="1"/>
  <c r="D45" i="8"/>
  <c r="J45" i="8" s="1"/>
  <c r="V35" i="9"/>
  <c r="B42" i="8"/>
  <c r="D42" i="8" s="1"/>
  <c r="V39" i="9"/>
  <c r="B46" i="8"/>
  <c r="D46" i="8" s="1"/>
  <c r="O46" i="8"/>
  <c r="O44" i="8"/>
  <c r="G49" i="8"/>
  <c r="D41" i="8"/>
  <c r="O47" i="8"/>
  <c r="O41" i="8"/>
  <c r="I49" i="8"/>
  <c r="V15" i="9"/>
  <c r="C49" i="8"/>
  <c r="V41" i="9"/>
  <c r="B47" i="8"/>
  <c r="D47" i="8" s="1"/>
  <c r="J47" i="8" s="1"/>
  <c r="V36" i="9"/>
  <c r="V38" i="9"/>
  <c r="Y43" i="9"/>
  <c r="V28" i="9"/>
  <c r="T42" i="9"/>
  <c r="V29" i="9"/>
  <c r="U43" i="9"/>
  <c r="V37" i="9"/>
  <c r="V34" i="9"/>
  <c r="V11" i="8" l="1"/>
  <c r="U9" i="8"/>
  <c r="U7" i="8"/>
  <c r="U6" i="8"/>
  <c r="U2" i="8"/>
  <c r="U4" i="8"/>
  <c r="U3" i="8"/>
  <c r="U5" i="8"/>
  <c r="V42" i="9"/>
  <c r="B48" i="8"/>
  <c r="D48" i="8" s="1"/>
  <c r="D49" i="8" s="1"/>
  <c r="J42" i="8"/>
  <c r="J41" i="8"/>
  <c r="O49" i="8"/>
  <c r="J46" i="8"/>
  <c r="T43" i="9"/>
  <c r="V43" i="9" s="1"/>
  <c r="M26" i="9"/>
  <c r="Q42" i="9"/>
  <c r="Q41" i="9"/>
  <c r="R40" i="9"/>
  <c r="S40" i="9" s="1"/>
  <c r="R39" i="9"/>
  <c r="BC34" i="8" s="1"/>
  <c r="Q39" i="9"/>
  <c r="BB34" i="8" s="1"/>
  <c r="R38" i="9"/>
  <c r="BC33" i="8" s="1"/>
  <c r="Q38" i="9"/>
  <c r="BB33" i="8" s="1"/>
  <c r="R37" i="9"/>
  <c r="BC32" i="8" s="1"/>
  <c r="Q37" i="9"/>
  <c r="BB32" i="8" s="1"/>
  <c r="R36" i="9"/>
  <c r="BC31" i="8" s="1"/>
  <c r="Q36" i="9"/>
  <c r="BB31" i="8" s="1"/>
  <c r="R35" i="9"/>
  <c r="BC30" i="8" s="1"/>
  <c r="Q35" i="9"/>
  <c r="R34" i="9"/>
  <c r="BC29" i="8" s="1"/>
  <c r="Q34" i="9"/>
  <c r="BB29" i="8" s="1"/>
  <c r="R29" i="9"/>
  <c r="Q29" i="9"/>
  <c r="R15" i="9"/>
  <c r="Q15" i="9"/>
  <c r="S28" i="9"/>
  <c r="S27" i="9"/>
  <c r="S26" i="9"/>
  <c r="S25" i="9"/>
  <c r="S24" i="9"/>
  <c r="S23" i="9"/>
  <c r="S22" i="9"/>
  <c r="S21" i="9"/>
  <c r="S20" i="9"/>
  <c r="S14" i="9"/>
  <c r="S13" i="9"/>
  <c r="S12" i="9"/>
  <c r="S11" i="9"/>
  <c r="S10" i="9"/>
  <c r="S9" i="9"/>
  <c r="S8" i="9"/>
  <c r="S7" i="9"/>
  <c r="S6" i="9"/>
  <c r="U10" i="8" l="1"/>
  <c r="U11" i="8" s="1"/>
  <c r="B49" i="8"/>
  <c r="BD32" i="8"/>
  <c r="E44" i="8" s="1"/>
  <c r="BD34" i="8"/>
  <c r="E46" i="8" s="1"/>
  <c r="S41" i="9"/>
  <c r="BB35" i="8"/>
  <c r="BD35" i="8" s="1"/>
  <c r="S35" i="9"/>
  <c r="BB30" i="8"/>
  <c r="BD30" i="8" s="1"/>
  <c r="S42" i="9"/>
  <c r="BB36" i="8"/>
  <c r="BD36" i="8" s="1"/>
  <c r="J49" i="8"/>
  <c r="BD29" i="8"/>
  <c r="BD31" i="8"/>
  <c r="BD33" i="8"/>
  <c r="T8" i="8"/>
  <c r="J48" i="8"/>
  <c r="S39" i="9"/>
  <c r="S36" i="9"/>
  <c r="S15" i="9"/>
  <c r="R43" i="9"/>
  <c r="S37" i="9"/>
  <c r="S38" i="9"/>
  <c r="Q43" i="9"/>
  <c r="S34" i="9"/>
  <c r="S29" i="9"/>
  <c r="O40" i="9"/>
  <c r="P40" i="9" s="1"/>
  <c r="S8" i="8" s="1"/>
  <c r="BB37" i="8" l="1"/>
  <c r="BD37" i="8" s="1"/>
  <c r="E49" i="8" s="1"/>
  <c r="T6" i="8"/>
  <c r="T4" i="8"/>
  <c r="E47" i="8"/>
  <c r="T5" i="8"/>
  <c r="T7" i="8"/>
  <c r="E41" i="8"/>
  <c r="T10" i="8"/>
  <c r="E42" i="8"/>
  <c r="T9" i="8"/>
  <c r="T2" i="8"/>
  <c r="E48" i="8"/>
  <c r="E45" i="8"/>
  <c r="T3" i="8"/>
  <c r="E43" i="8"/>
  <c r="S43" i="9"/>
  <c r="N42" i="9"/>
  <c r="N41" i="9"/>
  <c r="O39" i="9"/>
  <c r="AY34" i="8" s="1"/>
  <c r="N39" i="9"/>
  <c r="AX34" i="8" s="1"/>
  <c r="O38" i="9"/>
  <c r="AY33" i="8" s="1"/>
  <c r="N38" i="9"/>
  <c r="AX33" i="8" s="1"/>
  <c r="O37" i="9"/>
  <c r="AY32" i="8" s="1"/>
  <c r="N37" i="9"/>
  <c r="AX32" i="8" s="1"/>
  <c r="O36" i="9"/>
  <c r="AY31" i="8" s="1"/>
  <c r="N36" i="9"/>
  <c r="AX31" i="8" s="1"/>
  <c r="O35" i="9"/>
  <c r="AY30" i="8" s="1"/>
  <c r="N35" i="9"/>
  <c r="AX30" i="8" s="1"/>
  <c r="O34" i="9"/>
  <c r="AY29" i="8" s="1"/>
  <c r="N34" i="9"/>
  <c r="AX29" i="8" s="1"/>
  <c r="O29" i="9"/>
  <c r="P28" i="9"/>
  <c r="P27" i="9"/>
  <c r="P26" i="9"/>
  <c r="P25" i="9"/>
  <c r="P24" i="9"/>
  <c r="P23" i="9"/>
  <c r="P22" i="9"/>
  <c r="P21" i="9"/>
  <c r="P20" i="9"/>
  <c r="O15" i="9"/>
  <c r="P14" i="9"/>
  <c r="P13" i="9"/>
  <c r="P12" i="9"/>
  <c r="P11" i="9"/>
  <c r="P10" i="9"/>
  <c r="P9" i="9"/>
  <c r="N15" i="9"/>
  <c r="P8" i="9"/>
  <c r="P7" i="9"/>
  <c r="P6" i="9"/>
  <c r="P37" i="9" l="1"/>
  <c r="S5" i="8" s="1"/>
  <c r="AZ31" i="8"/>
  <c r="BE31" i="8" s="1"/>
  <c r="AZ33" i="8"/>
  <c r="BE33" i="8" s="1"/>
  <c r="AZ30" i="8"/>
  <c r="BE30" i="8" s="1"/>
  <c r="AZ32" i="8"/>
  <c r="BE32" i="8" s="1"/>
  <c r="AZ34" i="8"/>
  <c r="BE34" i="8" s="1"/>
  <c r="T11" i="8"/>
  <c r="AZ29" i="8"/>
  <c r="P41" i="9"/>
  <c r="S9" i="8" s="1"/>
  <c r="AX35" i="8"/>
  <c r="AZ35" i="8" s="1"/>
  <c r="AY37" i="8"/>
  <c r="P42" i="9"/>
  <c r="S10" i="8" s="1"/>
  <c r="AX36" i="8"/>
  <c r="AZ36" i="8" s="1"/>
  <c r="P35" i="9"/>
  <c r="S3" i="8" s="1"/>
  <c r="P36" i="9"/>
  <c r="S4" i="8" s="1"/>
  <c r="O43" i="9"/>
  <c r="P34" i="9"/>
  <c r="S2" i="8" s="1"/>
  <c r="P15" i="9"/>
  <c r="P29" i="9"/>
  <c r="P38" i="9"/>
  <c r="S6" i="8" s="1"/>
  <c r="P39" i="9"/>
  <c r="S7" i="8" s="1"/>
  <c r="N29" i="9"/>
  <c r="N43" i="9" s="1"/>
  <c r="M12" i="9"/>
  <c r="BE36" i="8" l="1"/>
  <c r="BE35" i="8"/>
  <c r="AX37" i="8"/>
  <c r="AZ37" i="8" s="1"/>
  <c r="BE37" i="8" s="1"/>
  <c r="S11" i="8"/>
  <c r="BE29" i="8"/>
  <c r="P43" i="9"/>
  <c r="M28" i="9"/>
  <c r="M13" i="9"/>
  <c r="M11" i="9"/>
  <c r="M10" i="9"/>
  <c r="M8" i="9"/>
  <c r="M7" i="9"/>
  <c r="K14" i="9"/>
  <c r="M14" i="9" s="1"/>
  <c r="K9" i="9"/>
  <c r="M9" i="9" s="1"/>
  <c r="K41" i="9"/>
  <c r="L39" i="9"/>
  <c r="AU34" i="8" s="1"/>
  <c r="K39" i="9"/>
  <c r="AT34" i="8" s="1"/>
  <c r="L38" i="9"/>
  <c r="AU33" i="8" s="1"/>
  <c r="K38" i="9"/>
  <c r="AT33" i="8" s="1"/>
  <c r="L37" i="9"/>
  <c r="AU32" i="8" s="1"/>
  <c r="L36" i="9"/>
  <c r="AU31" i="8" s="1"/>
  <c r="K36" i="9"/>
  <c r="AT31" i="8" s="1"/>
  <c r="L35" i="9"/>
  <c r="AU30" i="8" s="1"/>
  <c r="K35" i="9"/>
  <c r="AT30" i="8" s="1"/>
  <c r="L34" i="9"/>
  <c r="AU29" i="8" s="1"/>
  <c r="K34" i="9"/>
  <c r="AT29" i="8" s="1"/>
  <c r="L29" i="9"/>
  <c r="M27" i="9"/>
  <c r="M25" i="9"/>
  <c r="M24" i="9"/>
  <c r="M22" i="9"/>
  <c r="M21" i="9"/>
  <c r="M20" i="9"/>
  <c r="L15" i="9"/>
  <c r="M6" i="9"/>
  <c r="H37" i="9"/>
  <c r="AP32" i="8" s="1"/>
  <c r="I15" i="9"/>
  <c r="H14" i="9"/>
  <c r="H15" i="9" s="1"/>
  <c r="H41" i="9"/>
  <c r="I39" i="9"/>
  <c r="AQ34" i="8" s="1"/>
  <c r="H39" i="9"/>
  <c r="AP34" i="8" s="1"/>
  <c r="I38" i="9"/>
  <c r="AQ33" i="8" s="1"/>
  <c r="H38" i="9"/>
  <c r="AP33" i="8" s="1"/>
  <c r="I37" i="9"/>
  <c r="AQ32" i="8" s="1"/>
  <c r="I36" i="9"/>
  <c r="AQ31" i="8" s="1"/>
  <c r="H36" i="9"/>
  <c r="AP31" i="8" s="1"/>
  <c r="I35" i="9"/>
  <c r="AQ30" i="8" s="1"/>
  <c r="H35" i="9"/>
  <c r="AP30" i="8" s="1"/>
  <c r="I34" i="9"/>
  <c r="AQ29" i="8" s="1"/>
  <c r="H34" i="9"/>
  <c r="AP29" i="8" s="1"/>
  <c r="I29" i="9"/>
  <c r="J28" i="9"/>
  <c r="J27" i="9"/>
  <c r="J25" i="9"/>
  <c r="J24" i="9"/>
  <c r="J22" i="9"/>
  <c r="J21" i="9"/>
  <c r="J20" i="9"/>
  <c r="J13" i="9"/>
  <c r="J11" i="9"/>
  <c r="J10" i="9"/>
  <c r="J9" i="9"/>
  <c r="J8" i="9"/>
  <c r="J7" i="9"/>
  <c r="J6" i="9"/>
  <c r="E42" i="9"/>
  <c r="E41" i="9"/>
  <c r="F39" i="9"/>
  <c r="AM34" i="8" s="1"/>
  <c r="E39" i="9"/>
  <c r="AL34" i="8" s="1"/>
  <c r="F38" i="9"/>
  <c r="AM33" i="8" s="1"/>
  <c r="E38" i="9"/>
  <c r="AL33" i="8" s="1"/>
  <c r="F37" i="9"/>
  <c r="AM32" i="8" s="1"/>
  <c r="E37" i="9"/>
  <c r="AL32" i="8" s="1"/>
  <c r="F36" i="9"/>
  <c r="AM31" i="8" s="1"/>
  <c r="E36" i="9"/>
  <c r="AL31" i="8" s="1"/>
  <c r="F35" i="9"/>
  <c r="AM30" i="8" s="1"/>
  <c r="E35" i="9"/>
  <c r="AL30" i="8" s="1"/>
  <c r="F34" i="9"/>
  <c r="AM29" i="8" s="1"/>
  <c r="E34" i="9"/>
  <c r="AL29" i="8" s="1"/>
  <c r="F29" i="9"/>
  <c r="E29" i="9"/>
  <c r="G28" i="9"/>
  <c r="G27" i="9"/>
  <c r="G25" i="9"/>
  <c r="G24" i="9"/>
  <c r="G23" i="9"/>
  <c r="G22" i="9"/>
  <c r="G21" i="9"/>
  <c r="G20" i="9"/>
  <c r="F15" i="9"/>
  <c r="E15" i="9"/>
  <c r="G14" i="9"/>
  <c r="G13" i="9"/>
  <c r="G11" i="9"/>
  <c r="G10" i="9"/>
  <c r="G9" i="9"/>
  <c r="G8" i="9"/>
  <c r="G7" i="9"/>
  <c r="G6" i="9"/>
  <c r="AG29" i="8"/>
  <c r="B34" i="9"/>
  <c r="AH29" i="8" s="1"/>
  <c r="C34" i="9"/>
  <c r="AI29" i="8" s="1"/>
  <c r="B15" i="9"/>
  <c r="B29" i="9"/>
  <c r="C15" i="9"/>
  <c r="C29" i="9"/>
  <c r="B42" i="9"/>
  <c r="B41" i="9"/>
  <c r="B39" i="9"/>
  <c r="AH34" i="8" s="1"/>
  <c r="C39" i="9"/>
  <c r="AI34" i="8" s="1"/>
  <c r="B38" i="9"/>
  <c r="AH33" i="8" s="1"/>
  <c r="C38" i="9"/>
  <c r="AI33" i="8" s="1"/>
  <c r="B37" i="9"/>
  <c r="AH32" i="8" s="1"/>
  <c r="C37" i="9"/>
  <c r="AI32" i="8" s="1"/>
  <c r="B36" i="9"/>
  <c r="AH31" i="8" s="1"/>
  <c r="C36" i="9"/>
  <c r="AI31" i="8" s="1"/>
  <c r="B35" i="9"/>
  <c r="AH30" i="8" s="1"/>
  <c r="C35" i="9"/>
  <c r="AI30" i="8" s="1"/>
  <c r="D28" i="9"/>
  <c r="D27" i="9"/>
  <c r="D25" i="9"/>
  <c r="D24" i="9"/>
  <c r="D23" i="9"/>
  <c r="D22" i="9"/>
  <c r="D21" i="9"/>
  <c r="D20" i="9"/>
  <c r="D6" i="9"/>
  <c r="D7" i="9"/>
  <c r="D8" i="9"/>
  <c r="D9" i="9"/>
  <c r="D10" i="9"/>
  <c r="D11" i="9"/>
  <c r="D13" i="9"/>
  <c r="D14" i="9"/>
  <c r="AC29" i="8"/>
  <c r="AG37" i="8"/>
  <c r="AG36" i="8"/>
  <c r="AG35" i="8"/>
  <c r="AG34" i="8"/>
  <c r="AG33" i="8"/>
  <c r="AG32" i="8"/>
  <c r="AG31" i="8"/>
  <c r="AC37" i="8"/>
  <c r="AC36" i="8"/>
  <c r="AC35" i="8"/>
  <c r="AC34" i="8"/>
  <c r="AC33" i="8"/>
  <c r="AC32" i="8"/>
  <c r="AC31" i="8"/>
  <c r="AC30" i="8"/>
  <c r="U29" i="8"/>
  <c r="Y29" i="8"/>
  <c r="Y30" i="8"/>
  <c r="Y31" i="8"/>
  <c r="Y32" i="8"/>
  <c r="Y33" i="8"/>
  <c r="Y34" i="8"/>
  <c r="Y35" i="8"/>
  <c r="Y36" i="8"/>
  <c r="Y37" i="8"/>
  <c r="U37" i="8"/>
  <c r="U36" i="8"/>
  <c r="U35" i="8"/>
  <c r="U34" i="8"/>
  <c r="U33" i="8"/>
  <c r="U32" i="8"/>
  <c r="U31" i="8"/>
  <c r="U30" i="8"/>
  <c r="M29" i="8"/>
  <c r="E37" i="8"/>
  <c r="E36" i="8"/>
  <c r="E35" i="8"/>
  <c r="E34" i="8"/>
  <c r="E33" i="8"/>
  <c r="E32" i="8"/>
  <c r="E31" i="8"/>
  <c r="E30" i="8"/>
  <c r="Q31" i="8"/>
  <c r="Q30" i="8"/>
  <c r="Q32" i="8"/>
  <c r="Q34" i="8"/>
  <c r="Q33" i="8"/>
  <c r="Q35" i="8"/>
  <c r="Q36" i="8"/>
  <c r="Q37" i="8"/>
  <c r="M37" i="8"/>
  <c r="M36" i="8"/>
  <c r="M35" i="8"/>
  <c r="M33" i="8"/>
  <c r="M34" i="8"/>
  <c r="M32" i="8"/>
  <c r="M30" i="8"/>
  <c r="M31" i="8"/>
  <c r="I29" i="8"/>
  <c r="F11" i="8"/>
  <c r="B11" i="8"/>
  <c r="C11" i="8"/>
  <c r="I37" i="8"/>
  <c r="I36" i="8"/>
  <c r="I35" i="8"/>
  <c r="I33" i="8"/>
  <c r="I34" i="8"/>
  <c r="I32" i="8"/>
  <c r="I30" i="8"/>
  <c r="I31" i="8"/>
  <c r="E11" i="8"/>
  <c r="D11" i="8"/>
  <c r="K37" i="9" l="1"/>
  <c r="AT32" i="8" s="1"/>
  <c r="AV32" i="8" s="1"/>
  <c r="AR31" i="8"/>
  <c r="AV31" i="8"/>
  <c r="BA31" i="8" s="1"/>
  <c r="AJ34" i="8"/>
  <c r="AK34" i="8" s="1"/>
  <c r="AJ32" i="8"/>
  <c r="AK32" i="8" s="1"/>
  <c r="AR30" i="8"/>
  <c r="AV30" i="8"/>
  <c r="BA30" i="8" s="1"/>
  <c r="AJ30" i="8"/>
  <c r="AN31" i="8"/>
  <c r="AN33" i="8"/>
  <c r="AR33" i="8"/>
  <c r="AV33" i="8"/>
  <c r="BA33" i="8" s="1"/>
  <c r="AJ29" i="8"/>
  <c r="AK29" i="8" s="1"/>
  <c r="AR32" i="8"/>
  <c r="D41" i="9"/>
  <c r="O9" i="8" s="1"/>
  <c r="AH35" i="8"/>
  <c r="AJ35" i="8" s="1"/>
  <c r="AK35" i="8" s="1"/>
  <c r="AN29" i="8"/>
  <c r="G41" i="9"/>
  <c r="P9" i="8" s="1"/>
  <c r="AL35" i="8"/>
  <c r="AN35" i="8" s="1"/>
  <c r="J41" i="9"/>
  <c r="Q9" i="8" s="1"/>
  <c r="AP35" i="8"/>
  <c r="AR35" i="8" s="1"/>
  <c r="M41" i="9"/>
  <c r="R9" i="8" s="1"/>
  <c r="AT35" i="8"/>
  <c r="AV35" i="8" s="1"/>
  <c r="AJ31" i="8"/>
  <c r="AJ33" i="8"/>
  <c r="AK33" i="8" s="1"/>
  <c r="D42" i="9"/>
  <c r="O10" i="8" s="1"/>
  <c r="AH36" i="8"/>
  <c r="AJ36" i="8" s="1"/>
  <c r="AK36" i="8" s="1"/>
  <c r="AM37" i="8"/>
  <c r="G42" i="9"/>
  <c r="P10" i="8" s="1"/>
  <c r="AL36" i="8"/>
  <c r="AN36" i="8" s="1"/>
  <c r="AR29" i="8"/>
  <c r="AV29" i="8"/>
  <c r="AI37" i="8"/>
  <c r="AN30" i="8"/>
  <c r="AN32" i="8"/>
  <c r="AN34" i="8"/>
  <c r="AQ37" i="8"/>
  <c r="AR34" i="8"/>
  <c r="AU37" i="8"/>
  <c r="AV34" i="8"/>
  <c r="E43" i="9"/>
  <c r="I43" i="9"/>
  <c r="J34" i="9"/>
  <c r="Q2" i="8" s="1"/>
  <c r="G15" i="9"/>
  <c r="D39" i="9"/>
  <c r="O7" i="8" s="1"/>
  <c r="J35" i="9"/>
  <c r="Q3" i="8" s="1"/>
  <c r="D37" i="9"/>
  <c r="O5" i="8" s="1"/>
  <c r="M39" i="9"/>
  <c r="R7" i="8" s="1"/>
  <c r="G36" i="9"/>
  <c r="P4" i="8" s="1"/>
  <c r="M23" i="9"/>
  <c r="M36" i="9"/>
  <c r="R4" i="8" s="1"/>
  <c r="D38" i="9"/>
  <c r="O6" i="8" s="1"/>
  <c r="B43" i="9"/>
  <c r="G37" i="9"/>
  <c r="P5" i="8" s="1"/>
  <c r="G38" i="9"/>
  <c r="P6" i="8" s="1"/>
  <c r="J36" i="9"/>
  <c r="Q4" i="8" s="1"/>
  <c r="M34" i="9"/>
  <c r="R2" i="8" s="1"/>
  <c r="M38" i="9"/>
  <c r="R6" i="8" s="1"/>
  <c r="G35" i="9"/>
  <c r="P3" i="8" s="1"/>
  <c r="J14" i="9"/>
  <c r="J15" i="9" s="1"/>
  <c r="G29" i="9"/>
  <c r="G39" i="9"/>
  <c r="P7" i="8" s="1"/>
  <c r="K15" i="9"/>
  <c r="M15" i="9" s="1"/>
  <c r="J38" i="9"/>
  <c r="Q6" i="8" s="1"/>
  <c r="J23" i="9"/>
  <c r="J37" i="9" s="1"/>
  <c r="Q5" i="8" s="1"/>
  <c r="K42" i="9"/>
  <c r="G34" i="9"/>
  <c r="P2" i="8" s="1"/>
  <c r="M35" i="9"/>
  <c r="R3" i="8" s="1"/>
  <c r="J39" i="9"/>
  <c r="Q7" i="8" s="1"/>
  <c r="K29" i="9"/>
  <c r="L43" i="9"/>
  <c r="C43" i="9"/>
  <c r="F43" i="9"/>
  <c r="H42" i="9"/>
  <c r="AP36" i="8" s="1"/>
  <c r="AR36" i="8" s="1"/>
  <c r="D15" i="9"/>
  <c r="D35" i="9"/>
  <c r="O3" i="8" s="1"/>
  <c r="D36" i="9"/>
  <c r="O4" i="8" s="1"/>
  <c r="D29" i="9"/>
  <c r="D34" i="9"/>
  <c r="O2" i="8" s="1"/>
  <c r="H29" i="9"/>
  <c r="AS36" i="8" l="1"/>
  <c r="AS31" i="8"/>
  <c r="AO34" i="8"/>
  <c r="AW33" i="8"/>
  <c r="AO32" i="8"/>
  <c r="AS29" i="8"/>
  <c r="AS34" i="8"/>
  <c r="AW30" i="8"/>
  <c r="AW31" i="8"/>
  <c r="AO30" i="8"/>
  <c r="AO35" i="8"/>
  <c r="AS35" i="8"/>
  <c r="AL37" i="8"/>
  <c r="AN37" i="8" s="1"/>
  <c r="AS33" i="8"/>
  <c r="M42" i="9"/>
  <c r="R10" i="8" s="1"/>
  <c r="AT36" i="8"/>
  <c r="AW29" i="8"/>
  <c r="BA29" i="8"/>
  <c r="AP37" i="8"/>
  <c r="AR37" i="8" s="1"/>
  <c r="AK31" i="8"/>
  <c r="AO31" i="8"/>
  <c r="AO33" i="8"/>
  <c r="BA32" i="8"/>
  <c r="AW32" i="8"/>
  <c r="AO29" i="8"/>
  <c r="AS32" i="8"/>
  <c r="AS30" i="8"/>
  <c r="O11" i="8"/>
  <c r="P11" i="8"/>
  <c r="BA34" i="8"/>
  <c r="AW34" i="8"/>
  <c r="AO36" i="8"/>
  <c r="AW35" i="8"/>
  <c r="BA35" i="8"/>
  <c r="AH37" i="8"/>
  <c r="AJ37" i="8" s="1"/>
  <c r="AK37" i="8" s="1"/>
  <c r="G43" i="9"/>
  <c r="D43" i="9"/>
  <c r="M29" i="9"/>
  <c r="K43" i="9"/>
  <c r="M37" i="9"/>
  <c r="R5" i="8" s="1"/>
  <c r="J42" i="9"/>
  <c r="Q10" i="8" s="1"/>
  <c r="Q11" i="8" s="1"/>
  <c r="J29" i="9"/>
  <c r="J43" i="9" s="1"/>
  <c r="H43" i="9"/>
  <c r="AS37" i="8" l="1"/>
  <c r="AO37" i="8"/>
  <c r="R11" i="8"/>
  <c r="AV36" i="8"/>
  <c r="AT37" i="8"/>
  <c r="AV37" i="8" s="1"/>
  <c r="AW37" i="8" s="1"/>
  <c r="M43" i="9"/>
  <c r="AK30" i="8"/>
  <c r="AG30" i="8"/>
  <c r="BA37" i="8" l="1"/>
  <c r="BA36" i="8"/>
  <c r="AW36" i="8"/>
</calcChain>
</file>

<file path=xl/sharedStrings.xml><?xml version="1.0" encoding="utf-8"?>
<sst xmlns="http://schemas.openxmlformats.org/spreadsheetml/2006/main" count="4359" uniqueCount="142">
  <si>
    <t>Full-Time</t>
  </si>
  <si>
    <t>UG</t>
  </si>
  <si>
    <t>Grad</t>
  </si>
  <si>
    <t>Total</t>
  </si>
  <si>
    <t>CAS</t>
  </si>
  <si>
    <t>SEHS</t>
  </si>
  <si>
    <t>SBA</t>
  </si>
  <si>
    <t>SECS</t>
  </si>
  <si>
    <t>SON</t>
  </si>
  <si>
    <t>SHS</t>
  </si>
  <si>
    <t>University Programs</t>
  </si>
  <si>
    <t>Not Designated</t>
  </si>
  <si>
    <t>Part-Time</t>
  </si>
  <si>
    <t>1995 Total</t>
  </si>
  <si>
    <t>1996 Total</t>
  </si>
  <si>
    <t>1997 Total</t>
  </si>
  <si>
    <t>1998 Total</t>
  </si>
  <si>
    <t>1999 Total</t>
  </si>
  <si>
    <t>2000 Total</t>
  </si>
  <si>
    <t>2001 Total</t>
  </si>
  <si>
    <t>% Growth</t>
  </si>
  <si>
    <t>2002 Total</t>
  </si>
  <si>
    <t>2003 Total</t>
  </si>
  <si>
    <t>2004 Total</t>
  </si>
  <si>
    <t>2005 Total</t>
  </si>
  <si>
    <t>2006 Total</t>
  </si>
  <si>
    <t>2007 Total</t>
  </si>
  <si>
    <t>2008 Total</t>
  </si>
  <si>
    <t>2009 Total</t>
  </si>
  <si>
    <t>2010 Total</t>
  </si>
  <si>
    <t>2011 Total</t>
  </si>
  <si>
    <t>SOM</t>
  </si>
  <si>
    <t>2012 Total</t>
  </si>
  <si>
    <t>2013 Total</t>
  </si>
  <si>
    <t>2014 Total</t>
  </si>
  <si>
    <t>2015 Total</t>
  </si>
  <si>
    <t>*revised 7/2016</t>
  </si>
  <si>
    <t>2016 Total</t>
  </si>
  <si>
    <t>2017 Total</t>
  </si>
  <si>
    <t>2018 Total</t>
  </si>
  <si>
    <t>WINTER 2019</t>
  </si>
  <si>
    <t>White</t>
  </si>
  <si>
    <t>Black</t>
  </si>
  <si>
    <t xml:space="preserve">American Indian  </t>
  </si>
  <si>
    <t>Asian</t>
  </si>
  <si>
    <t>Hispanic</t>
  </si>
  <si>
    <t>International</t>
  </si>
  <si>
    <t>Native Hawaiian</t>
  </si>
  <si>
    <t>Female</t>
  </si>
  <si>
    <t>Male</t>
  </si>
  <si>
    <t>UP</t>
  </si>
  <si>
    <t>FALL 2018</t>
  </si>
  <si>
    <t>WINTER 2018</t>
  </si>
  <si>
    <t>FALL 2017</t>
  </si>
  <si>
    <t>Winter 2017</t>
  </si>
  <si>
    <t>Fall 2016</t>
  </si>
  <si>
    <t>Winter 2016</t>
  </si>
  <si>
    <t>Fall 2015</t>
  </si>
  <si>
    <t>Winter 2015</t>
  </si>
  <si>
    <t>Fall 2014</t>
  </si>
  <si>
    <t>Winter 2014</t>
  </si>
  <si>
    <t>Fall 2013</t>
  </si>
  <si>
    <t>Winter 2013</t>
  </si>
  <si>
    <t>Fall 2012</t>
  </si>
  <si>
    <t>Winter 2012</t>
  </si>
  <si>
    <t>Fall 2011</t>
  </si>
  <si>
    <t>Winter 2011</t>
  </si>
  <si>
    <t>Fall 2010</t>
  </si>
  <si>
    <t>Winter 2010</t>
  </si>
  <si>
    <t>Fall 2009</t>
  </si>
  <si>
    <t>Winter 2009</t>
  </si>
  <si>
    <t>Fall 2008</t>
  </si>
  <si>
    <t>Winter 2008</t>
  </si>
  <si>
    <t>Fall 2007</t>
  </si>
  <si>
    <t>Winter 2007</t>
  </si>
  <si>
    <t>Fall 2006</t>
  </si>
  <si>
    <t>00</t>
  </si>
  <si>
    <t>Winter 2006</t>
  </si>
  <si>
    <t>Fall 2005</t>
  </si>
  <si>
    <t>Revised 7-1-16</t>
  </si>
  <si>
    <t>Note: Does not include 'unknown' race/ethnicity and college code = 99 (transition to college)</t>
  </si>
  <si>
    <t>Total Enrollment by School/College</t>
  </si>
  <si>
    <t>Full and Part-Time Enrollment by Level and School/College</t>
  </si>
  <si>
    <t>Enrollment by Gender and Race/Ethnicity for each School/College</t>
  </si>
  <si>
    <t>FALL 2019</t>
  </si>
  <si>
    <t>2019 Total</t>
  </si>
  <si>
    <t>Multiple Races</t>
  </si>
  <si>
    <t>Summer II 2018</t>
  </si>
  <si>
    <t>Summer I 2018</t>
  </si>
  <si>
    <t>Summer II 2016</t>
  </si>
  <si>
    <t>Summer I 2016</t>
  </si>
  <si>
    <t>Summer II 2015</t>
  </si>
  <si>
    <t>Summer I 2015</t>
  </si>
  <si>
    <t>Summer II 2014</t>
  </si>
  <si>
    <t>Summer I 2014</t>
  </si>
  <si>
    <t>Summer II 2013</t>
  </si>
  <si>
    <t>Summer I 2013</t>
  </si>
  <si>
    <t>Summer II 2012</t>
  </si>
  <si>
    <t>Summer I 2012</t>
  </si>
  <si>
    <t>Summer II 2011</t>
  </si>
  <si>
    <t>Summer I 2011</t>
  </si>
  <si>
    <t>Summer II 2010</t>
  </si>
  <si>
    <t>Summer I 2010</t>
  </si>
  <si>
    <t>Summer II 2009</t>
  </si>
  <si>
    <t>Summer II 2008</t>
  </si>
  <si>
    <t>Summer II 2007</t>
  </si>
  <si>
    <t>Summer II 2006</t>
  </si>
  <si>
    <t>Summer II 2005</t>
  </si>
  <si>
    <t>Summer II 2018 - Summer I 2019</t>
  </si>
  <si>
    <t>Summer II 2017 - Summer I 2018</t>
  </si>
  <si>
    <t>Summer II 2016 - Summer I 2017</t>
  </si>
  <si>
    <t>Summer II 2015 - Summer I 2016</t>
  </si>
  <si>
    <t>Summer II 2014 - Summer I 2015</t>
  </si>
  <si>
    <t>Summer II 2013 - Summer I 2014</t>
  </si>
  <si>
    <t>Summer II 2012 - Summer I 2013</t>
  </si>
  <si>
    <t>Summer II 2011 - Summer I 2012</t>
  </si>
  <si>
    <t>Summer II 2010 - Summer I 2011</t>
  </si>
  <si>
    <t>Summer II 2009 - Summer I 2010</t>
  </si>
  <si>
    <t>Summer II 2008 - Summer I 2009</t>
  </si>
  <si>
    <t>Summer I 2009</t>
  </si>
  <si>
    <t>Summer II 2007 - Summer I 2008</t>
  </si>
  <si>
    <t>Summer I 2008</t>
  </si>
  <si>
    <t>Summer II 2006 - Summer I 2007</t>
  </si>
  <si>
    <t>Summer I 2007</t>
  </si>
  <si>
    <t>Summer II 2005 - Summer I 2006</t>
  </si>
  <si>
    <t>Summer I 2006</t>
  </si>
  <si>
    <t>Summer II 2019</t>
  </si>
  <si>
    <t>Summer II 2017</t>
  </si>
  <si>
    <t>Summer II 2019 - Summer I 2020</t>
  </si>
  <si>
    <t>Summer I 2019</t>
  </si>
  <si>
    <t>Summer I 2017</t>
  </si>
  <si>
    <t>WINTER 2020</t>
  </si>
  <si>
    <t>Summer I 2020</t>
  </si>
  <si>
    <t>Summer II 2020</t>
  </si>
  <si>
    <t>Summer II 2020 - Summer I 2021</t>
  </si>
  <si>
    <t>Fall 2020</t>
  </si>
  <si>
    <t>2020 Total</t>
  </si>
  <si>
    <t>Winter 2021</t>
  </si>
  <si>
    <t>Summer I 2021</t>
  </si>
  <si>
    <t>Summer II 2021 - Summer I 2022</t>
  </si>
  <si>
    <t>Summer II 2021</t>
  </si>
  <si>
    <t>% Change 20 to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</si>
</sst>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21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164" fontId="1" fillId="0" borderId="7" xfId="1" applyNumberFormat="1" applyFill="1" applyBorder="1" applyAlignment="1">
      <alignment vertical="center"/>
    </xf>
    <xf numFmtId="164" fontId="1" fillId="0" borderId="11" xfId="1" applyNumberFormat="1" applyFill="1" applyBorder="1" applyAlignment="1">
      <alignment vertical="center"/>
    </xf>
    <xf numFmtId="164" fontId="2" fillId="0" borderId="9" xfId="1" applyNumberFormat="1" applyFont="1" applyFill="1" applyBorder="1" applyAlignment="1">
      <alignment vertical="center"/>
    </xf>
    <xf numFmtId="164" fontId="1" fillId="0" borderId="8" xfId="1" applyNumberForma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1" fillId="0" borderId="14" xfId="1" applyNumberFormat="1" applyFill="1" applyBorder="1" applyAlignment="1">
      <alignment vertical="center"/>
    </xf>
    <xf numFmtId="164" fontId="1" fillId="0" borderId="18" xfId="1" applyNumberFormat="1" applyFill="1" applyBorder="1" applyAlignment="1">
      <alignment vertical="center"/>
    </xf>
    <xf numFmtId="164" fontId="2" fillId="0" borderId="16" xfId="1" applyNumberFormat="1" applyFont="1" applyFill="1" applyBorder="1" applyAlignment="1">
      <alignment vertical="center"/>
    </xf>
    <xf numFmtId="164" fontId="1" fillId="0" borderId="15" xfId="1" applyNumberForma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0" borderId="20" xfId="0" applyFont="1" applyBorder="1" applyAlignment="1">
      <alignment horizontal="right" vertical="center"/>
    </xf>
    <xf numFmtId="164" fontId="2" fillId="0" borderId="21" xfId="1" applyNumberFormat="1" applyFont="1" applyFill="1" applyBorder="1" applyAlignment="1">
      <alignment vertical="center"/>
    </xf>
    <xf numFmtId="164" fontId="2" fillId="0" borderId="25" xfId="1" applyNumberFormat="1" applyFont="1" applyFill="1" applyBorder="1" applyAlignment="1">
      <alignment vertical="center"/>
    </xf>
    <xf numFmtId="164" fontId="2" fillId="0" borderId="23" xfId="1" applyNumberFormat="1" applyFont="1" applyFill="1" applyBorder="1" applyAlignment="1">
      <alignment vertical="center"/>
    </xf>
    <xf numFmtId="164" fontId="2" fillId="0" borderId="22" xfId="1" applyNumberFormat="1" applyFont="1" applyFill="1" applyBorder="1" applyAlignment="1">
      <alignment vertical="center"/>
    </xf>
    <xf numFmtId="164" fontId="2" fillId="0" borderId="24" xfId="1" applyNumberFormat="1" applyFont="1" applyFill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64" fontId="2" fillId="0" borderId="20" xfId="1" applyNumberFormat="1" applyFont="1" applyFill="1" applyBorder="1" applyAlignment="1">
      <alignment vertical="center"/>
    </xf>
    <xf numFmtId="165" fontId="2" fillId="0" borderId="12" xfId="2" applyNumberFormat="1" applyFont="1" applyFill="1" applyBorder="1" applyAlignment="1">
      <alignment vertical="center"/>
    </xf>
    <xf numFmtId="165" fontId="2" fillId="0" borderId="19" xfId="2" applyNumberFormat="1" applyFont="1" applyFill="1" applyBorder="1" applyAlignment="1">
      <alignment vertical="center"/>
    </xf>
    <xf numFmtId="165" fontId="2" fillId="0" borderId="26" xfId="2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0" xfId="1" applyNumberFormat="1" applyFont="1" applyFill="1" applyBorder="1" applyAlignment="1">
      <alignment vertical="center"/>
    </xf>
    <xf numFmtId="164" fontId="3" fillId="0" borderId="17" xfId="1" applyNumberFormat="1" applyFont="1" applyFill="1" applyBorder="1" applyAlignment="1">
      <alignment vertical="center"/>
    </xf>
    <xf numFmtId="164" fontId="3" fillId="0" borderId="35" xfId="1" applyNumberFormat="1" applyFont="1" applyFill="1" applyBorder="1" applyAlignment="1">
      <alignment vertical="center"/>
    </xf>
    <xf numFmtId="164" fontId="3" fillId="0" borderId="36" xfId="1" applyNumberFormat="1" applyFont="1" applyFill="1" applyBorder="1" applyAlignment="1">
      <alignment vertical="center"/>
    </xf>
    <xf numFmtId="164" fontId="3" fillId="0" borderId="37" xfId="1" applyNumberFormat="1" applyFont="1" applyFill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5" fontId="3" fillId="0" borderId="9" xfId="2" applyNumberFormat="1" applyFont="1" applyFill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5" fontId="3" fillId="0" borderId="16" xfId="2" applyNumberFormat="1" applyFont="1" applyFill="1" applyBorder="1" applyAlignment="1">
      <alignment vertical="center"/>
    </xf>
    <xf numFmtId="164" fontId="2" fillId="0" borderId="24" xfId="0" applyNumberFormat="1" applyFont="1" applyBorder="1" applyAlignment="1">
      <alignment vertical="center"/>
    </xf>
    <xf numFmtId="165" fontId="2" fillId="0" borderId="23" xfId="2" applyNumberFormat="1" applyFont="1" applyFill="1" applyBorder="1" applyAlignment="1">
      <alignment vertical="center"/>
    </xf>
    <xf numFmtId="0" fontId="0" fillId="0" borderId="38" xfId="0" applyBorder="1"/>
    <xf numFmtId="0" fontId="0" fillId="0" borderId="11" xfId="0" applyBorder="1"/>
    <xf numFmtId="165" fontId="0" fillId="0" borderId="39" xfId="2" applyNumberFormat="1" applyFont="1" applyBorder="1"/>
    <xf numFmtId="0" fontId="0" fillId="0" borderId="40" xfId="0" applyBorder="1"/>
    <xf numFmtId="0" fontId="0" fillId="0" borderId="18" xfId="0" applyBorder="1"/>
    <xf numFmtId="165" fontId="0" fillId="0" borderId="41" xfId="2" applyNumberFormat="1" applyFont="1" applyBorder="1"/>
    <xf numFmtId="0" fontId="0" fillId="0" borderId="42" xfId="0" applyBorder="1"/>
    <xf numFmtId="0" fontId="0" fillId="0" borderId="35" xfId="0" applyBorder="1"/>
    <xf numFmtId="165" fontId="0" fillId="0" borderId="43" xfId="2" applyNumberFormat="1" applyFont="1" applyBorder="1"/>
    <xf numFmtId="0" fontId="0" fillId="0" borderId="0" xfId="0" applyAlignment="1">
      <alignment vertical="center"/>
    </xf>
    <xf numFmtId="164" fontId="1" fillId="0" borderId="10" xfId="1" applyNumberFormat="1" applyFill="1" applyBorder="1" applyAlignment="1">
      <alignment vertical="center"/>
    </xf>
    <xf numFmtId="165" fontId="1" fillId="0" borderId="9" xfId="2" applyNumberFormat="1" applyFill="1" applyBorder="1" applyAlignment="1">
      <alignment vertical="center"/>
    </xf>
    <xf numFmtId="164" fontId="1" fillId="0" borderId="44" xfId="1" applyNumberFormat="1" applyFill="1" applyBorder="1" applyAlignment="1">
      <alignment vertical="center"/>
    </xf>
    <xf numFmtId="164" fontId="1" fillId="0" borderId="17" xfId="1" applyNumberFormat="1" applyFill="1" applyBorder="1" applyAlignment="1">
      <alignment vertical="center"/>
    </xf>
    <xf numFmtId="165" fontId="1" fillId="0" borderId="16" xfId="2" applyNumberFormat="1" applyFill="1" applyBorder="1" applyAlignment="1">
      <alignment vertical="center"/>
    </xf>
    <xf numFmtId="164" fontId="1" fillId="0" borderId="45" xfId="1" applyNumberFormat="1" applyFill="1" applyBorder="1" applyAlignment="1">
      <alignment vertical="center"/>
    </xf>
    <xf numFmtId="164" fontId="2" fillId="0" borderId="46" xfId="1" applyNumberFormat="1" applyFont="1" applyFill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 vertical="center"/>
    </xf>
    <xf numFmtId="165" fontId="0" fillId="0" borderId="17" xfId="2" applyNumberFormat="1" applyFont="1" applyBorder="1"/>
    <xf numFmtId="165" fontId="0" fillId="0" borderId="52" xfId="2" applyNumberFormat="1" applyFont="1" applyBorder="1"/>
    <xf numFmtId="0" fontId="0" fillId="0" borderId="53" xfId="0" applyBorder="1"/>
    <xf numFmtId="165" fontId="0" fillId="0" borderId="54" xfId="2" applyNumberFormat="1" applyFont="1" applyBorder="1"/>
    <xf numFmtId="0" fontId="2" fillId="0" borderId="55" xfId="0" applyFont="1" applyBorder="1" applyAlignment="1">
      <alignment horizontal="center" vertical="center"/>
    </xf>
    <xf numFmtId="164" fontId="3" fillId="0" borderId="38" xfId="1" applyNumberFormat="1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vertical="center"/>
    </xf>
    <xf numFmtId="164" fontId="3" fillId="0" borderId="40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  <xf numFmtId="164" fontId="3" fillId="0" borderId="42" xfId="1" applyNumberFormat="1" applyFont="1" applyFill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164" fontId="3" fillId="0" borderId="56" xfId="1" applyNumberFormat="1" applyFont="1" applyFill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33" xfId="0" applyFont="1" applyBorder="1"/>
    <xf numFmtId="0" fontId="2" fillId="0" borderId="27" xfId="0" applyFont="1" applyBorder="1"/>
    <xf numFmtId="0" fontId="2" fillId="0" borderId="57" xfId="0" applyFont="1" applyBorder="1"/>
    <xf numFmtId="0" fontId="2" fillId="0" borderId="5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1" xfId="0" applyFont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164" fontId="0" fillId="0" borderId="0" xfId="0" applyNumberFormat="1"/>
    <xf numFmtId="164" fontId="1" fillId="0" borderId="59" xfId="1" applyNumberFormat="1" applyFill="1" applyBorder="1" applyAlignment="1">
      <alignment vertical="center"/>
    </xf>
    <xf numFmtId="164" fontId="1" fillId="0" borderId="56" xfId="1" applyNumberFormat="1" applyFont="1" applyFill="1" applyBorder="1" applyAlignment="1">
      <alignment vertical="center"/>
    </xf>
    <xf numFmtId="0" fontId="1" fillId="0" borderId="53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5" fontId="0" fillId="0" borderId="0" xfId="2" applyNumberFormat="1" applyFont="1"/>
    <xf numFmtId="0" fontId="0" fillId="0" borderId="0" xfId="2" applyNumberFormat="1" applyFont="1"/>
    <xf numFmtId="0" fontId="2" fillId="0" borderId="6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3" xfId="0" applyFont="1" applyBorder="1" applyAlignment="1">
      <alignment horizontal="center" vertical="center"/>
    </xf>
    <xf numFmtId="0" fontId="2" fillId="2" borderId="64" xfId="0" applyFont="1" applyFill="1" applyBorder="1" applyAlignment="1">
      <alignment vertical="center"/>
    </xf>
    <xf numFmtId="164" fontId="2" fillId="0" borderId="64" xfId="1" applyNumberFormat="1" applyFont="1" applyFill="1" applyBorder="1" applyAlignment="1">
      <alignment vertical="center"/>
    </xf>
    <xf numFmtId="164" fontId="1" fillId="0" borderId="64" xfId="1" applyNumberFormat="1" applyFill="1" applyBorder="1" applyAlignment="1">
      <alignment vertical="center"/>
    </xf>
    <xf numFmtId="0" fontId="2" fillId="2" borderId="65" xfId="0" applyFont="1" applyFill="1" applyBorder="1" applyAlignment="1">
      <alignment vertical="center"/>
    </xf>
    <xf numFmtId="164" fontId="2" fillId="0" borderId="65" xfId="1" applyNumberFormat="1" applyFont="1" applyFill="1" applyBorder="1" applyAlignment="1">
      <alignment vertical="center"/>
    </xf>
    <xf numFmtId="164" fontId="1" fillId="0" borderId="65" xfId="1" applyNumberFormat="1" applyFill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2" fillId="0" borderId="66" xfId="0" applyFont="1" applyBorder="1" applyAlignment="1">
      <alignment horizontal="right" vertical="center"/>
    </xf>
    <xf numFmtId="164" fontId="2" fillId="0" borderId="66" xfId="1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67" xfId="3" applyBorder="1"/>
    <xf numFmtId="0" fontId="1" fillId="0" borderId="0" xfId="3"/>
    <xf numFmtId="0" fontId="1" fillId="0" borderId="67" xfId="3" applyBorder="1" applyAlignment="1">
      <alignment horizontal="center" vertical="center"/>
    </xf>
    <xf numFmtId="0" fontId="1" fillId="0" borderId="56" xfId="3" applyBorder="1" applyAlignment="1">
      <alignment horizontal="center" vertical="center"/>
    </xf>
    <xf numFmtId="0" fontId="1" fillId="0" borderId="55" xfId="3" applyBorder="1" applyAlignment="1">
      <alignment horizontal="center" vertical="center"/>
    </xf>
    <xf numFmtId="0" fontId="2" fillId="2" borderId="64" xfId="3" applyFont="1" applyFill="1" applyBorder="1" applyAlignment="1">
      <alignment horizontal="left" vertical="center"/>
    </xf>
    <xf numFmtId="0" fontId="1" fillId="0" borderId="38" xfId="3" applyBorder="1" applyAlignment="1">
      <alignment vertical="center"/>
    </xf>
    <xf numFmtId="0" fontId="1" fillId="0" borderId="11" xfId="3" applyBorder="1" applyAlignment="1">
      <alignment vertical="center"/>
    </xf>
    <xf numFmtId="0" fontId="2" fillId="0" borderId="39" xfId="3" applyFont="1" applyBorder="1" applyAlignment="1">
      <alignment vertical="center"/>
    </xf>
    <xf numFmtId="0" fontId="2" fillId="2" borderId="65" xfId="3" applyFont="1" applyFill="1" applyBorder="1" applyAlignment="1">
      <alignment horizontal="left" vertical="center"/>
    </xf>
    <xf numFmtId="0" fontId="1" fillId="0" borderId="40" xfId="3" applyBorder="1" applyAlignment="1">
      <alignment vertical="center"/>
    </xf>
    <xf numFmtId="0" fontId="1" fillId="0" borderId="18" xfId="3" applyBorder="1" applyAlignment="1">
      <alignment vertical="center"/>
    </xf>
    <xf numFmtId="0" fontId="2" fillId="0" borderId="41" xfId="3" applyFont="1" applyBorder="1" applyAlignment="1">
      <alignment vertical="center"/>
    </xf>
    <xf numFmtId="0" fontId="2" fillId="0" borderId="65" xfId="3" applyFont="1" applyBorder="1" applyAlignment="1">
      <alignment horizontal="left" vertical="center"/>
    </xf>
    <xf numFmtId="0" fontId="1" fillId="0" borderId="69" xfId="3" applyBorder="1" applyAlignment="1">
      <alignment vertical="center"/>
    </xf>
    <xf numFmtId="0" fontId="1" fillId="0" borderId="70" xfId="3" applyBorder="1" applyAlignment="1">
      <alignment vertical="center"/>
    </xf>
    <xf numFmtId="0" fontId="2" fillId="0" borderId="71" xfId="3" applyFont="1" applyBorder="1" applyAlignment="1">
      <alignment vertical="center"/>
    </xf>
    <xf numFmtId="49" fontId="2" fillId="0" borderId="65" xfId="3" applyNumberFormat="1" applyFont="1" applyBorder="1" applyAlignment="1">
      <alignment vertical="center"/>
    </xf>
    <xf numFmtId="0" fontId="2" fillId="0" borderId="66" xfId="3" applyFont="1" applyBorder="1" applyAlignment="1">
      <alignment horizontal="right" vertical="center"/>
    </xf>
    <xf numFmtId="0" fontId="2" fillId="0" borderId="42" xfId="3" applyFont="1" applyBorder="1" applyAlignment="1">
      <alignment vertical="center"/>
    </xf>
    <xf numFmtId="0" fontId="2" fillId="0" borderId="35" xfId="3" applyFont="1" applyBorder="1" applyAlignment="1">
      <alignment vertical="center"/>
    </xf>
    <xf numFmtId="0" fontId="2" fillId="0" borderId="43" xfId="3" applyFont="1" applyBorder="1" applyAlignment="1">
      <alignment vertical="center"/>
    </xf>
    <xf numFmtId="0" fontId="1" fillId="0" borderId="27" xfId="3" applyBorder="1"/>
    <xf numFmtId="0" fontId="2" fillId="0" borderId="0" xfId="3" applyFont="1" applyAlignment="1">
      <alignment horizontal="right" vertical="center"/>
    </xf>
    <xf numFmtId="0" fontId="2" fillId="0" borderId="27" xfId="3" applyFont="1" applyBorder="1" applyAlignment="1">
      <alignment vertical="center"/>
    </xf>
    <xf numFmtId="0" fontId="2" fillId="0" borderId="72" xfId="3" applyFont="1" applyBorder="1" applyAlignment="1">
      <alignment vertical="center"/>
    </xf>
    <xf numFmtId="0" fontId="2" fillId="0" borderId="73" xfId="3" applyFont="1" applyBorder="1" applyAlignment="1">
      <alignment horizontal="right" vertical="center"/>
    </xf>
    <xf numFmtId="0" fontId="2" fillId="0" borderId="74" xfId="3" applyFont="1" applyBorder="1" applyAlignment="1">
      <alignment vertical="center"/>
    </xf>
    <xf numFmtId="0" fontId="2" fillId="0" borderId="28" xfId="3" applyFont="1" applyBorder="1" applyAlignment="1">
      <alignment vertical="center"/>
    </xf>
    <xf numFmtId="0" fontId="2" fillId="0" borderId="29" xfId="3" applyFont="1" applyBorder="1" applyAlignment="1">
      <alignment vertical="center"/>
    </xf>
    <xf numFmtId="0" fontId="2" fillId="0" borderId="63" xfId="3" applyFont="1" applyBorder="1" applyAlignment="1">
      <alignment horizontal="center" vertical="center"/>
    </xf>
    <xf numFmtId="0" fontId="2" fillId="0" borderId="68" xfId="3" applyFont="1" applyBorder="1" applyAlignment="1">
      <alignment horizontal="center" vertical="center"/>
    </xf>
    <xf numFmtId="0" fontId="2" fillId="0" borderId="33" xfId="3" applyFont="1" applyBorder="1" applyAlignment="1">
      <alignment horizontal="center" vertical="center"/>
    </xf>
    <xf numFmtId="0" fontId="2" fillId="0" borderId="27" xfId="3" applyFont="1" applyBorder="1" applyAlignment="1">
      <alignment horizontal="center" vertical="center"/>
    </xf>
    <xf numFmtId="0" fontId="2" fillId="0" borderId="58" xfId="3" applyFont="1" applyBorder="1" applyAlignment="1">
      <alignment horizontal="center" vertical="center"/>
    </xf>
    <xf numFmtId="0" fontId="2" fillId="0" borderId="34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 vertical="center"/>
    </xf>
    <xf numFmtId="0" fontId="2" fillId="0" borderId="34" xfId="3" applyFont="1" applyBorder="1" applyAlignment="1">
      <alignment horizontal="center" vertical="center" wrapText="1"/>
    </xf>
    <xf numFmtId="0" fontId="2" fillId="0" borderId="27" xfId="3" applyFont="1" applyBorder="1" applyAlignment="1">
      <alignment horizontal="center" vertical="center" wrapText="1"/>
    </xf>
    <xf numFmtId="0" fontId="2" fillId="0" borderId="58" xfId="3" applyFont="1" applyBorder="1" applyAlignment="1">
      <alignment horizontal="center" vertical="center" wrapText="1"/>
    </xf>
    <xf numFmtId="0" fontId="5" fillId="0" borderId="0" xfId="3" applyFont="1" applyAlignment="1">
      <alignment vertical="center"/>
    </xf>
    <xf numFmtId="0" fontId="2" fillId="0" borderId="63" xfId="3" applyFont="1" applyBorder="1" applyAlignment="1">
      <alignment vertical="center"/>
    </xf>
    <xf numFmtId="0" fontId="2" fillId="0" borderId="68" xfId="3" applyFont="1" applyBorder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1" fillId="0" borderId="67" xfId="0" applyFont="1" applyBorder="1"/>
    <xf numFmtId="0" fontId="1" fillId="0" borderId="0" xfId="0" applyFont="1"/>
    <xf numFmtId="0" fontId="2" fillId="2" borderId="64" xfId="0" applyFont="1" applyFill="1" applyBorder="1" applyAlignment="1">
      <alignment horizontal="left" vertical="center"/>
    </xf>
    <xf numFmtId="0" fontId="1" fillId="0" borderId="38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2" borderId="65" xfId="0" applyFont="1" applyFill="1" applyBorder="1" applyAlignment="1">
      <alignment horizontal="left" vertical="center"/>
    </xf>
    <xf numFmtId="0" fontId="1" fillId="0" borderId="40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65" xfId="0" applyFont="1" applyBorder="1" applyAlignment="1">
      <alignment horizontal="left" vertical="center"/>
    </xf>
    <xf numFmtId="0" fontId="1" fillId="0" borderId="69" xfId="0" applyFont="1" applyBorder="1" applyAlignment="1">
      <alignment vertical="center"/>
    </xf>
    <xf numFmtId="0" fontId="1" fillId="0" borderId="70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49" fontId="2" fillId="0" borderId="65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1" fontId="0" fillId="0" borderId="0" xfId="2" applyNumberFormat="1" applyFont="1"/>
    <xf numFmtId="9" fontId="2" fillId="0" borderId="12" xfId="2" applyFont="1" applyFill="1" applyBorder="1" applyAlignment="1">
      <alignment vertical="center"/>
    </xf>
    <xf numFmtId="9" fontId="2" fillId="0" borderId="19" xfId="2" applyFont="1" applyFill="1" applyBorder="1" applyAlignment="1">
      <alignment vertical="center"/>
    </xf>
    <xf numFmtId="0" fontId="2" fillId="0" borderId="0" xfId="3" applyFont="1" applyAlignment="1">
      <alignment horizontal="center" vertical="center"/>
    </xf>
    <xf numFmtId="0" fontId="1" fillId="0" borderId="0" xfId="3" applyAlignment="1">
      <alignment horizontal="center" vertical="center"/>
    </xf>
    <xf numFmtId="9" fontId="0" fillId="0" borderId="0" xfId="2" applyFont="1"/>
    <xf numFmtId="0" fontId="2" fillId="0" borderId="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2" fillId="0" borderId="32" xfId="1" applyNumberFormat="1" applyFont="1" applyFill="1" applyBorder="1" applyAlignment="1">
      <alignment vertical="center"/>
    </xf>
    <xf numFmtId="164" fontId="2" fillId="0" borderId="31" xfId="1" applyNumberFormat="1" applyFont="1" applyFill="1" applyBorder="1" applyAlignment="1">
      <alignment vertical="center"/>
    </xf>
    <xf numFmtId="164" fontId="2" fillId="0" borderId="3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64" fontId="1" fillId="0" borderId="0" xfId="1" applyNumberFormat="1" applyFill="1" applyBorder="1" applyAlignment="1">
      <alignment vertical="center"/>
    </xf>
    <xf numFmtId="9" fontId="2" fillId="0" borderId="76" xfId="2" applyFont="1" applyFill="1" applyBorder="1" applyAlignment="1">
      <alignment vertical="center"/>
    </xf>
    <xf numFmtId="9" fontId="2" fillId="0" borderId="75" xfId="2" applyFont="1" applyFill="1" applyBorder="1" applyAlignment="1">
      <alignment vertical="center"/>
    </xf>
    <xf numFmtId="165" fontId="2" fillId="0" borderId="75" xfId="2" applyNumberFormat="1" applyFont="1" applyFill="1" applyBorder="1" applyAlignment="1">
      <alignment vertical="center"/>
    </xf>
    <xf numFmtId="0" fontId="2" fillId="0" borderId="7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65" fontId="2" fillId="0" borderId="64" xfId="2" applyNumberFormat="1" applyFont="1" applyFill="1" applyBorder="1" applyAlignment="1">
      <alignment vertical="center"/>
    </xf>
    <xf numFmtId="165" fontId="2" fillId="0" borderId="65" xfId="2" applyNumberFormat="1" applyFont="1" applyFill="1" applyBorder="1" applyAlignment="1">
      <alignment vertical="center"/>
    </xf>
    <xf numFmtId="165" fontId="2" fillId="0" borderId="66" xfId="2" applyNumberFormat="1" applyFont="1" applyFill="1" applyBorder="1" applyAlignment="1">
      <alignment vertic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Percentage Growth Based on Numbers of Students 2017-2022</a:t>
            </a:r>
          </a:p>
        </c:rich>
      </c:tx>
      <c:layout>
        <c:manualLayout>
          <c:xMode val="edge"/>
          <c:yMode val="edge"/>
          <c:x val="0.258130081300813"/>
          <c:y val="1.93740685543964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13821138211382E-2"/>
          <c:y val="0.11624441132637854"/>
          <c:w val="0.78861788617886175"/>
          <c:h val="0.8509687034277198"/>
        </c:manualLayout>
      </c:layout>
      <c:barChart>
        <c:barDir val="col"/>
        <c:grouping val="clustered"/>
        <c:varyColors val="0"/>
        <c:ser>
          <c:idx val="7"/>
          <c:order val="7"/>
          <c:tx>
            <c:v>2015 % Growth</c:v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resource'!$J$41:$J$47</c:f>
              <c:numCache>
                <c:formatCode>0.0%</c:formatCode>
                <c:ptCount val="7"/>
                <c:pt idx="0">
                  <c:v>-2.8854690736904411E-2</c:v>
                </c:pt>
                <c:pt idx="1">
                  <c:v>5.2016985138004249E-2</c:v>
                </c:pt>
                <c:pt idx="2">
                  <c:v>-4.9263157894736842E-2</c:v>
                </c:pt>
                <c:pt idx="3">
                  <c:v>0.19719544259421559</c:v>
                </c:pt>
                <c:pt idx="4">
                  <c:v>-4.5081967213114757E-3</c:v>
                </c:pt>
                <c:pt idx="5">
                  <c:v>-6.4991807755324954E-2</c:v>
                </c:pt>
                <c:pt idx="6">
                  <c:v>7.6335877862595417E-3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5E-468B-AA33-79C54F533CB8}"/>
            </c:ext>
          </c:extLst>
        </c:ser>
        <c:ser>
          <c:idx val="8"/>
          <c:order val="8"/>
          <c:tx>
            <c:v>2016 % Growth</c:v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resource'!$O$41:$O$47</c:f>
              <c:numCache>
                <c:formatCode>0.0%</c:formatCode>
                <c:ptCount val="7"/>
                <c:pt idx="0">
                  <c:v>-4.4187109553557827E-2</c:v>
                </c:pt>
                <c:pt idx="1">
                  <c:v>1.5472586612848975E-2</c:v>
                </c:pt>
                <c:pt idx="2">
                  <c:v>-7.2630646589902564E-2</c:v>
                </c:pt>
                <c:pt idx="3">
                  <c:v>0.13945827232796487</c:v>
                </c:pt>
                <c:pt idx="4">
                  <c:v>-4.8167970358172087E-2</c:v>
                </c:pt>
                <c:pt idx="5">
                  <c:v>-2.1028037383177569E-2</c:v>
                </c:pt>
                <c:pt idx="6">
                  <c:v>-5.1767676767676768E-2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5E-468B-AA33-79C54F533CB8}"/>
            </c:ext>
          </c:extLst>
        </c:ser>
        <c:ser>
          <c:idx val="9"/>
          <c:order val="9"/>
          <c:tx>
            <c:strRef>
              <c:f>'graph resource'!$T$39:$T$40</c:f>
              <c:strCache>
                <c:ptCount val="2"/>
                <c:pt idx="0">
                  <c:v>2017</c:v>
                </c:pt>
                <c:pt idx="1">
                  <c:v>% Growth</c:v>
                </c:pt>
              </c:strCache>
            </c:strRef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resource'!$T$41:$T$47</c:f>
              <c:numCache>
                <c:formatCode>0.0%</c:formatCode>
                <c:ptCount val="7"/>
                <c:pt idx="0">
                  <c:v>-8.0184919496253781E-2</c:v>
                </c:pt>
                <c:pt idx="1">
                  <c:v>-3.0804902285525008E-2</c:v>
                </c:pt>
                <c:pt idx="2">
                  <c:v>-5.8739255014326648E-2</c:v>
                </c:pt>
                <c:pt idx="3">
                  <c:v>7.4204946996466431E-2</c:v>
                </c:pt>
                <c:pt idx="4">
                  <c:v>-3.6764705882352942E-2</c:v>
                </c:pt>
                <c:pt idx="5">
                  <c:v>-6.0859188544152745E-2</c:v>
                </c:pt>
                <c:pt idx="6">
                  <c:v>-6.3914780292942744E-2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5E-468B-AA33-79C54F533CB8}"/>
            </c:ext>
          </c:extLst>
        </c:ser>
        <c:ser>
          <c:idx val="10"/>
          <c:order val="10"/>
          <c:tx>
            <c:strRef>
              <c:f>'graph resource'!$Y$39:$Y$40</c:f>
              <c:strCache>
                <c:ptCount val="2"/>
                <c:pt idx="0">
                  <c:v>2018</c:v>
                </c:pt>
                <c:pt idx="1">
                  <c:v>% Growth</c:v>
                </c:pt>
              </c:strCache>
            </c:strRef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resource'!$Y$41:$Y$47</c:f>
              <c:numCache>
                <c:formatCode>0.0%</c:formatCode>
                <c:ptCount val="7"/>
                <c:pt idx="0">
                  <c:v>-1.0398613518197574E-2</c:v>
                </c:pt>
                <c:pt idx="1">
                  <c:v>-3.6568694463431306E-2</c:v>
                </c:pt>
                <c:pt idx="2">
                  <c:v>-2.4860476915271434E-2</c:v>
                </c:pt>
                <c:pt idx="3">
                  <c:v>7.4760765550239236E-2</c:v>
                </c:pt>
                <c:pt idx="4">
                  <c:v>-4.1311180960933995E-2</c:v>
                </c:pt>
                <c:pt idx="5">
                  <c:v>-6.9885641677255401E-3</c:v>
                </c:pt>
                <c:pt idx="6">
                  <c:v>6.1166429587482217E-2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5-41CD-B452-EE2561BD1126}"/>
            </c:ext>
          </c:extLst>
        </c:ser>
        <c:ser>
          <c:idx val="11"/>
          <c:order val="11"/>
          <c:tx>
            <c:strRef>
              <c:f>'graph resource'!$AD$39:$AD$40</c:f>
              <c:strCache>
                <c:ptCount val="2"/>
                <c:pt idx="0">
                  <c:v>2019</c:v>
                </c:pt>
                <c:pt idx="1">
                  <c:v>% Growth</c:v>
                </c:pt>
              </c:strCache>
            </c:strRef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resource'!$AD$41:$AD$47</c:f>
              <c:numCache>
                <c:formatCode>0.0%</c:formatCode>
                <c:ptCount val="7"/>
                <c:pt idx="0">
                  <c:v>-2.0140105078809107E-2</c:v>
                </c:pt>
                <c:pt idx="1">
                  <c:v>-9.223128769067045E-3</c:v>
                </c:pt>
                <c:pt idx="2">
                  <c:v>-2.8095733610822061E-2</c:v>
                </c:pt>
                <c:pt idx="3">
                  <c:v>0</c:v>
                </c:pt>
                <c:pt idx="4">
                  <c:v>-3.2786885245901641E-2</c:v>
                </c:pt>
                <c:pt idx="5">
                  <c:v>-4.4785668586052466E-3</c:v>
                </c:pt>
                <c:pt idx="6">
                  <c:v>1.3404825737265416E-3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4-4755-BD46-BF93B8864670}"/>
            </c:ext>
          </c:extLst>
        </c:ser>
        <c:ser>
          <c:idx val="12"/>
          <c:order val="12"/>
          <c:tx>
            <c:strRef>
              <c:f>'graph resource'!$AI$39:$AI$40</c:f>
              <c:strCache>
                <c:ptCount val="2"/>
                <c:pt idx="0">
                  <c:v>2020</c:v>
                </c:pt>
                <c:pt idx="1">
                  <c:v>% Growth</c:v>
                </c:pt>
              </c:strCache>
            </c:strRef>
          </c:tx>
          <c:invertIfNegative val="0"/>
          <c:cat>
            <c:strRef>
              <c:f>'graph resource'!$AE$41:$AE$47</c:f>
              <c:strCache>
                <c:ptCount val="7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University Programs</c:v>
                </c:pt>
              </c:strCache>
            </c:strRef>
          </c:cat>
          <c:val>
            <c:numRef>
              <c:f>'graph resource'!$AI$41:$AI$47</c:f>
              <c:numCache>
                <c:formatCode>0.0%</c:formatCode>
                <c:ptCount val="7"/>
                <c:pt idx="0">
                  <c:v>-2.4486148346738158E-2</c:v>
                </c:pt>
                <c:pt idx="1">
                  <c:v>-2.5420694593626926E-2</c:v>
                </c:pt>
                <c:pt idx="2">
                  <c:v>-1.2312633832976445E-2</c:v>
                </c:pt>
                <c:pt idx="3">
                  <c:v>-5.2865887590428491E-2</c:v>
                </c:pt>
                <c:pt idx="4">
                  <c:v>-2.2760290556900726E-2</c:v>
                </c:pt>
                <c:pt idx="5">
                  <c:v>1.4138817480719794E-2</c:v>
                </c:pt>
                <c:pt idx="6">
                  <c:v>2.5435073627844713E-2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4-4E05-8F48-D5A7D7143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820544"/>
        <c:axId val="1898832512"/>
        <c:extLst>
          <c:ext xmlns:c15="http://schemas.microsoft.com/office/drawing/2012/chart" uri="{02D57815-91ED-43cb-92C2-25804820EDAC}">
            <c15:filteredBar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 resource'!$AO$27:$AO$28</c15:sqref>
                        </c15:formulaRef>
                      </c:ext>
                    </c:extLst>
                    <c:strCache>
                      <c:ptCount val="2"/>
                      <c:pt idx="0">
                        <c:v>2009</c:v>
                      </c:pt>
                      <c:pt idx="1">
                        <c:v>% Growth</c:v>
                      </c:pt>
                    </c:strCache>
                  </c:strRef>
                </c:tx>
                <c:spPr>
                  <a:solidFill>
                    <a:srgbClr val="FF8080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 resource'!$AO$29:$AO$35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7.7896786757546257E-2</c:v>
                      </c:pt>
                      <c:pt idx="1">
                        <c:v>-2.4784078107397672E-2</c:v>
                      </c:pt>
                      <c:pt idx="2">
                        <c:v>-6.3225412339645695E-2</c:v>
                      </c:pt>
                      <c:pt idx="3">
                        <c:v>-4.8398576512455514E-2</c:v>
                      </c:pt>
                      <c:pt idx="4">
                        <c:v>0.21748251748251748</c:v>
                      </c:pt>
                      <c:pt idx="5">
                        <c:v>7.3807380738073802E-2</c:v>
                      </c:pt>
                      <c:pt idx="6">
                        <c:v>-1.52E-2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F05E-468B-AA33-79C54F533CB8}"/>
                  </c:ext>
                </c:extLst>
              </c15:ser>
            </c15:filteredBarSeries>
            <c15:filteredBarSeries>
              <c15:ser>
                <c:idx val="0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resource'!$AO$27:$AO$28</c15:sqref>
                        </c15:formulaRef>
                      </c:ext>
                    </c:extLst>
                    <c:strCache>
                      <c:ptCount val="2"/>
                      <c:pt idx="0">
                        <c:v>2009</c:v>
                      </c:pt>
                      <c:pt idx="1">
                        <c:v>% Growth</c:v>
                      </c:pt>
                    </c:strCache>
                  </c:strRef>
                </c:tx>
                <c:spPr>
                  <a:solidFill>
                    <a:srgbClr val="9999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resource'!$AO$29:$AO$35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7.7896786757546257E-2</c:v>
                      </c:pt>
                      <c:pt idx="1">
                        <c:v>-2.4784078107397672E-2</c:v>
                      </c:pt>
                      <c:pt idx="2">
                        <c:v>-6.3225412339645695E-2</c:v>
                      </c:pt>
                      <c:pt idx="3">
                        <c:v>-4.8398576512455514E-2</c:v>
                      </c:pt>
                      <c:pt idx="4">
                        <c:v>0.21748251748251748</c:v>
                      </c:pt>
                      <c:pt idx="5">
                        <c:v>7.3807380738073802E-2</c:v>
                      </c:pt>
                      <c:pt idx="6">
                        <c:v>-1.52E-2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05E-468B-AA33-79C54F533CB8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resource'!$AS$27:$AS$28</c15:sqref>
                        </c15:formulaRef>
                      </c:ext>
                    </c:extLst>
                    <c:strCache>
                      <c:ptCount val="2"/>
                      <c:pt idx="0">
                        <c:v>2010</c:v>
                      </c:pt>
                      <c:pt idx="1">
                        <c:v>% Growth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resource'!$AS$29:$AS$35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0.10713640469738031</c:v>
                      </c:pt>
                      <c:pt idx="1">
                        <c:v>-1.9638043896804003E-2</c:v>
                      </c:pt>
                      <c:pt idx="2">
                        <c:v>-5.2168242582328009E-2</c:v>
                      </c:pt>
                      <c:pt idx="3">
                        <c:v>2.243829468960359E-3</c:v>
                      </c:pt>
                      <c:pt idx="4">
                        <c:v>0.13670304422745549</c:v>
                      </c:pt>
                      <c:pt idx="5">
                        <c:v>-0.12238055322715842</c:v>
                      </c:pt>
                      <c:pt idx="6">
                        <c:v>-6.1738424045491472E-2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05E-468B-AA33-79C54F533CB8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resource'!$AW$27:$AW$28</c15:sqref>
                        </c15:formulaRef>
                      </c:ext>
                    </c:extLst>
                    <c:strCache>
                      <c:ptCount val="2"/>
                      <c:pt idx="0">
                        <c:v>2011</c:v>
                      </c:pt>
                      <c:pt idx="1">
                        <c:v>% Growth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resource'!$AW$29:$AW$35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3.4105744125326368E-2</c:v>
                      </c:pt>
                      <c:pt idx="1">
                        <c:v>-2.1602513747054203E-2</c:v>
                      </c:pt>
                      <c:pt idx="2">
                        <c:v>-2.4079807361541108E-2</c:v>
                      </c:pt>
                      <c:pt idx="3">
                        <c:v>6.64179104477612E-2</c:v>
                      </c:pt>
                      <c:pt idx="4">
                        <c:v>3.6382011116725621E-2</c:v>
                      </c:pt>
                      <c:pt idx="5">
                        <c:v>6.2082139446036294E-3</c:v>
                      </c:pt>
                      <c:pt idx="6">
                        <c:v>1.5584415584415584E-2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05E-468B-AA33-79C54F533CB8}"/>
                  </c:ext>
                </c:extLst>
              </c15:ser>
            </c15:filteredBarSeries>
            <c15:filteredBarSeries>
              <c15:ser>
                <c:idx val="2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resource'!$BA$27:$BA$28</c15:sqref>
                        </c15:formulaRef>
                      </c:ext>
                    </c:extLst>
                    <c:strCache>
                      <c:ptCount val="2"/>
                      <c:pt idx="0">
                        <c:v>2012</c:v>
                      </c:pt>
                      <c:pt idx="1">
                        <c:v>% Growth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resource'!$BA$29:$BA$35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3.2980905791383935E-2</c:v>
                      </c:pt>
                      <c:pt idx="1">
                        <c:v>7.6274588518667205E-3</c:v>
                      </c:pt>
                      <c:pt idx="2">
                        <c:v>-4.0183292210081073E-2</c:v>
                      </c:pt>
                      <c:pt idx="3">
                        <c:v>0.16794961511546536</c:v>
                      </c:pt>
                      <c:pt idx="4">
                        <c:v>8.2398829839102877E-2</c:v>
                      </c:pt>
                      <c:pt idx="5">
                        <c:v>-4.5087802562885616E-2</c:v>
                      </c:pt>
                      <c:pt idx="6">
                        <c:v>-0.1082693947144075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05E-468B-AA33-79C54F533CB8}"/>
                  </c:ext>
                </c:extLst>
              </c15:ser>
            </c15:filteredBarSeries>
            <c15:filteredBarSeries>
              <c15:ser>
                <c:idx val="4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resource'!$BE$27:$BE$28</c15:sqref>
                        </c15:formulaRef>
                      </c:ext>
                    </c:extLst>
                    <c:strCache>
                      <c:ptCount val="2"/>
                      <c:pt idx="0">
                        <c:v>2013</c:v>
                      </c:pt>
                      <c:pt idx="1">
                        <c:v>% Growth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resource'!$BE$29:$BE$35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4.5523984112435072E-2</c:v>
                      </c:pt>
                      <c:pt idx="1">
                        <c:v>4.6613545816733069E-2</c:v>
                      </c:pt>
                      <c:pt idx="2">
                        <c:v>-6.8674256334924716E-2</c:v>
                      </c:pt>
                      <c:pt idx="3">
                        <c:v>0.15817855002995806</c:v>
                      </c:pt>
                      <c:pt idx="4">
                        <c:v>5.0450450450450449E-2</c:v>
                      </c:pt>
                      <c:pt idx="5">
                        <c:v>-5.8648111332007952E-2</c:v>
                      </c:pt>
                      <c:pt idx="6">
                        <c:v>-0.11567877629063097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05E-468B-AA33-79C54F533CB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resource'!$E$39:$E$40</c15:sqref>
                        </c15:formulaRef>
                      </c:ext>
                    </c:extLst>
                    <c:strCache>
                      <c:ptCount val="2"/>
                      <c:pt idx="0">
                        <c:v>2014</c:v>
                      </c:pt>
                      <c:pt idx="1">
                        <c:v>% Growth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resource'!$AE$41:$AE$47</c15:sqref>
                        </c15:formulaRef>
                      </c:ext>
                    </c:extLst>
                    <c:strCache>
                      <c:ptCount val="7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resource'!$E$41:$E$47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-1.2565751022793687E-2</c:v>
                      </c:pt>
                      <c:pt idx="1">
                        <c:v>7.575180814617434E-2</c:v>
                      </c:pt>
                      <c:pt idx="2">
                        <c:v>-6.3485804416403779E-2</c:v>
                      </c:pt>
                      <c:pt idx="3">
                        <c:v>0.18054837040869115</c:v>
                      </c:pt>
                      <c:pt idx="4">
                        <c:v>4.6312178387650088E-2</c:v>
                      </c:pt>
                      <c:pt idx="5">
                        <c:v>-3.3262935586061249E-2</c:v>
                      </c:pt>
                      <c:pt idx="6">
                        <c:v>-0.15027027027027026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05E-468B-AA33-79C54F533CB8}"/>
                  </c:ext>
                </c:extLst>
              </c15:ser>
            </c15:filteredBarSeries>
          </c:ext>
        </c:extLst>
      </c:barChart>
      <c:catAx>
        <c:axId val="189882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883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832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88205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093495934959353"/>
          <c:y val="0.45603576751117736"/>
          <c:w val="0.10730430377798866"/>
          <c:h val="0.193694210061451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Number of Students by School 2015-2020</a:t>
            </a:r>
          </a:p>
        </c:rich>
      </c:tx>
      <c:layout>
        <c:manualLayout>
          <c:xMode val="edge"/>
          <c:yMode val="edge"/>
          <c:x val="0.28851048673680491"/>
          <c:y val="2.6274750774340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78909611220035E-2"/>
          <c:y val="0.10973717460797025"/>
          <c:w val="0.80799112097669257"/>
          <c:h val="0.78670788253477586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'graph resource'!$V$1</c:f>
              <c:strCache>
                <c:ptCount val="1"/>
                <c:pt idx="0">
                  <c:v>2015 Total</c:v>
                </c:pt>
              </c:strCache>
            </c:strRef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resource'!$V$2:$V$9</c:f>
              <c:numCache>
                <c:formatCode>_(* #,##0_);_(* \(#,##0\);_(* "-"??_);_(@_)</c:formatCode>
                <c:ptCount val="8"/>
                <c:pt idx="0">
                  <c:v>6563</c:v>
                </c:pt>
                <c:pt idx="1">
                  <c:v>2973</c:v>
                </c:pt>
                <c:pt idx="2">
                  <c:v>2258</c:v>
                </c:pt>
                <c:pt idx="3">
                  <c:v>2732</c:v>
                </c:pt>
                <c:pt idx="4">
                  <c:v>2429</c:v>
                </c:pt>
                <c:pt idx="5">
                  <c:v>1712</c:v>
                </c:pt>
                <c:pt idx="6">
                  <c:v>392</c:v>
                </c:pt>
                <c:pt idx="7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B2-42B7-B3E8-AE8470663444}"/>
            </c:ext>
          </c:extLst>
        </c:ser>
        <c:ser>
          <c:idx val="7"/>
          <c:order val="7"/>
          <c:tx>
            <c:v>2016 Total</c:v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resource'!$W$2:$W$9</c:f>
              <c:numCache>
                <c:formatCode>General</c:formatCode>
                <c:ptCount val="8"/>
                <c:pt idx="0">
                  <c:v>6273</c:v>
                </c:pt>
                <c:pt idx="1">
                  <c:v>3019</c:v>
                </c:pt>
                <c:pt idx="2">
                  <c:v>2094</c:v>
                </c:pt>
                <c:pt idx="3">
                  <c:v>3113</c:v>
                </c:pt>
                <c:pt idx="4">
                  <c:v>2312</c:v>
                </c:pt>
                <c:pt idx="5">
                  <c:v>1676</c:v>
                </c:pt>
                <c:pt idx="6">
                  <c:v>443</c:v>
                </c:pt>
                <c:pt idx="7">
                  <c:v>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B2-42B7-B3E8-AE8470663444}"/>
            </c:ext>
          </c:extLst>
        </c:ser>
        <c:ser>
          <c:idx val="8"/>
          <c:order val="8"/>
          <c:tx>
            <c:strRef>
              <c:f>'graph resource'!$X$1</c:f>
              <c:strCache>
                <c:ptCount val="1"/>
                <c:pt idx="0">
                  <c:v>2017 Total</c:v>
                </c:pt>
              </c:strCache>
            </c:strRef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resource'!$X$2:$X$9</c:f>
              <c:numCache>
                <c:formatCode>General</c:formatCode>
                <c:ptCount val="8"/>
                <c:pt idx="0">
                  <c:v>5770</c:v>
                </c:pt>
                <c:pt idx="1">
                  <c:v>2926</c:v>
                </c:pt>
                <c:pt idx="2">
                  <c:v>1971</c:v>
                </c:pt>
                <c:pt idx="3">
                  <c:v>3344</c:v>
                </c:pt>
                <c:pt idx="4">
                  <c:v>2227</c:v>
                </c:pt>
                <c:pt idx="5">
                  <c:v>1574</c:v>
                </c:pt>
                <c:pt idx="6">
                  <c:v>475</c:v>
                </c:pt>
                <c:pt idx="7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B2-42B7-B3E8-AE8470663444}"/>
            </c:ext>
          </c:extLst>
        </c:ser>
        <c:ser>
          <c:idx val="9"/>
          <c:order val="9"/>
          <c:tx>
            <c:strRef>
              <c:f>'graph resource'!$Y$1</c:f>
              <c:strCache>
                <c:ptCount val="1"/>
                <c:pt idx="0">
                  <c:v>2018 Total</c:v>
                </c:pt>
              </c:strCache>
            </c:strRef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resource'!$Y$2:$Y$9</c:f>
              <c:numCache>
                <c:formatCode>General</c:formatCode>
                <c:ptCount val="8"/>
                <c:pt idx="0">
                  <c:v>5710</c:v>
                </c:pt>
                <c:pt idx="1">
                  <c:v>2819</c:v>
                </c:pt>
                <c:pt idx="2">
                  <c:v>1922</c:v>
                </c:pt>
                <c:pt idx="3">
                  <c:v>3594</c:v>
                </c:pt>
                <c:pt idx="4">
                  <c:v>2135</c:v>
                </c:pt>
                <c:pt idx="5">
                  <c:v>1563</c:v>
                </c:pt>
                <c:pt idx="6">
                  <c:v>494</c:v>
                </c:pt>
                <c:pt idx="7">
                  <c:v>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7-463F-B8DF-B9AC8B8C27FB}"/>
            </c:ext>
          </c:extLst>
        </c:ser>
        <c:ser>
          <c:idx val="10"/>
          <c:order val="10"/>
          <c:tx>
            <c:strRef>
              <c:f>'graph resource'!$Z$1</c:f>
              <c:strCache>
                <c:ptCount val="1"/>
                <c:pt idx="0">
                  <c:v>2019 Total</c:v>
                </c:pt>
              </c:strCache>
            </c:strRef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resource'!$Z$2:$Z$9</c:f>
              <c:numCache>
                <c:formatCode>General</c:formatCode>
                <c:ptCount val="8"/>
                <c:pt idx="0">
                  <c:v>5595</c:v>
                </c:pt>
                <c:pt idx="1">
                  <c:v>2793</c:v>
                </c:pt>
                <c:pt idx="2">
                  <c:v>1868</c:v>
                </c:pt>
                <c:pt idx="3">
                  <c:v>3594</c:v>
                </c:pt>
                <c:pt idx="4">
                  <c:v>2065</c:v>
                </c:pt>
                <c:pt idx="5">
                  <c:v>1556</c:v>
                </c:pt>
                <c:pt idx="6">
                  <c:v>485</c:v>
                </c:pt>
                <c:pt idx="7">
                  <c:v>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B-47C6-9C08-E770B7F0D11F}"/>
            </c:ext>
          </c:extLst>
        </c:ser>
        <c:ser>
          <c:idx val="11"/>
          <c:order val="11"/>
          <c:tx>
            <c:strRef>
              <c:f>'graph resource'!$AA$1</c:f>
              <c:strCache>
                <c:ptCount val="1"/>
                <c:pt idx="0">
                  <c:v>2020 Total</c:v>
                </c:pt>
              </c:strCache>
            </c:strRef>
          </c:tx>
          <c:invertIfNegative val="0"/>
          <c:cat>
            <c:strRef>
              <c:f>'graph resource'!$A$2:$A$9</c:f>
              <c:strCache>
                <c:ptCount val="8"/>
                <c:pt idx="0">
                  <c:v>CAS</c:v>
                </c:pt>
                <c:pt idx="1">
                  <c:v>SBA</c:v>
                </c:pt>
                <c:pt idx="2">
                  <c:v>SEHS</c:v>
                </c:pt>
                <c:pt idx="3">
                  <c:v>SECS</c:v>
                </c:pt>
                <c:pt idx="4">
                  <c:v>SHS</c:v>
                </c:pt>
                <c:pt idx="5">
                  <c:v>SON</c:v>
                </c:pt>
                <c:pt idx="6">
                  <c:v>SOM</c:v>
                </c:pt>
                <c:pt idx="7">
                  <c:v>University Programs</c:v>
                </c:pt>
              </c:strCache>
            </c:strRef>
          </c:cat>
          <c:val>
            <c:numRef>
              <c:f>'graph resource'!$AA$2:$AA$9</c:f>
              <c:numCache>
                <c:formatCode>General</c:formatCode>
                <c:ptCount val="8"/>
                <c:pt idx="0">
                  <c:v>5458</c:v>
                </c:pt>
                <c:pt idx="1">
                  <c:v>2722</c:v>
                </c:pt>
                <c:pt idx="2">
                  <c:v>1845</c:v>
                </c:pt>
                <c:pt idx="3">
                  <c:v>3404</c:v>
                </c:pt>
                <c:pt idx="4">
                  <c:v>2018</c:v>
                </c:pt>
                <c:pt idx="5">
                  <c:v>1578</c:v>
                </c:pt>
                <c:pt idx="6">
                  <c:v>494</c:v>
                </c:pt>
                <c:pt idx="7">
                  <c:v>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F-45FA-A479-2E74A987F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3799088"/>
        <c:axId val="17337941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 resource'!$P$1</c15:sqref>
                        </c15:formulaRef>
                      </c:ext>
                    </c:extLst>
                    <c:strCache>
                      <c:ptCount val="1"/>
                      <c:pt idx="0">
                        <c:v>2009 Total</c:v>
                      </c:pt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 resource'!$P$2:$P$10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9"/>
                      <c:pt idx="0">
                        <c:v>5535</c:v>
                      </c:pt>
                      <c:pt idx="1">
                        <c:v>2597</c:v>
                      </c:pt>
                      <c:pt idx="2">
                        <c:v>3067</c:v>
                      </c:pt>
                      <c:pt idx="3">
                        <c:v>1337</c:v>
                      </c:pt>
                      <c:pt idx="4">
                        <c:v>1741</c:v>
                      </c:pt>
                      <c:pt idx="5">
                        <c:v>2386</c:v>
                      </c:pt>
                      <c:pt idx="6">
                        <c:v>0</c:v>
                      </c:pt>
                      <c:pt idx="7">
                        <c:v>1231</c:v>
                      </c:pt>
                      <c:pt idx="8">
                        <c:v>485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5B2-42B7-B3E8-AE8470663444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resource'!$Q$1</c15:sqref>
                        </c15:formulaRef>
                      </c:ext>
                    </c:extLst>
                    <c:strCache>
                      <c:ptCount val="1"/>
                      <c:pt idx="0">
                        <c:v>2010 Total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resource'!$Q$2:$Q$10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9"/>
                      <c:pt idx="0">
                        <c:v>6128</c:v>
                      </c:pt>
                      <c:pt idx="1">
                        <c:v>2546</c:v>
                      </c:pt>
                      <c:pt idx="2">
                        <c:v>2907</c:v>
                      </c:pt>
                      <c:pt idx="3">
                        <c:v>1340</c:v>
                      </c:pt>
                      <c:pt idx="4">
                        <c:v>1979</c:v>
                      </c:pt>
                      <c:pt idx="5">
                        <c:v>2094</c:v>
                      </c:pt>
                      <c:pt idx="6">
                        <c:v>0</c:v>
                      </c:pt>
                      <c:pt idx="7">
                        <c:v>1155</c:v>
                      </c:pt>
                      <c:pt idx="8">
                        <c:v>415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5B2-42B7-B3E8-AE8470663444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resource'!$R$1</c15:sqref>
                        </c15:formulaRef>
                      </c:ext>
                    </c:extLst>
                    <c:strCache>
                      <c:ptCount val="1"/>
                      <c:pt idx="0">
                        <c:v>2011 Total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resource'!$R$2:$R$10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9"/>
                      <c:pt idx="0">
                        <c:v>6337</c:v>
                      </c:pt>
                      <c:pt idx="1">
                        <c:v>2491</c:v>
                      </c:pt>
                      <c:pt idx="2">
                        <c:v>2837</c:v>
                      </c:pt>
                      <c:pt idx="3">
                        <c:v>1429</c:v>
                      </c:pt>
                      <c:pt idx="4">
                        <c:v>2051</c:v>
                      </c:pt>
                      <c:pt idx="5">
                        <c:v>2107</c:v>
                      </c:pt>
                      <c:pt idx="6">
                        <c:v>50</c:v>
                      </c:pt>
                      <c:pt idx="7">
                        <c:v>1173</c:v>
                      </c:pt>
                      <c:pt idx="8">
                        <c:v>425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5B2-42B7-B3E8-AE8470663444}"/>
                  </c:ext>
                </c:extLst>
              </c15:ser>
            </c15:filteredBarSeries>
            <c15:filteredB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resource'!$S$1</c15:sqref>
                        </c15:formulaRef>
                      </c:ext>
                    </c:extLst>
                    <c:strCache>
                      <c:ptCount val="1"/>
                      <c:pt idx="0">
                        <c:v>2012 Total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resource'!$S$2:$S$9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8"/>
                      <c:pt idx="0">
                        <c:v>6546</c:v>
                      </c:pt>
                      <c:pt idx="1">
                        <c:v>2510</c:v>
                      </c:pt>
                      <c:pt idx="2">
                        <c:v>2723</c:v>
                      </c:pt>
                      <c:pt idx="3">
                        <c:v>1669</c:v>
                      </c:pt>
                      <c:pt idx="4">
                        <c:v>2220</c:v>
                      </c:pt>
                      <c:pt idx="5">
                        <c:v>2012</c:v>
                      </c:pt>
                      <c:pt idx="6">
                        <c:v>124</c:v>
                      </c:pt>
                      <c:pt idx="7">
                        <c:v>1046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5B2-42B7-B3E8-AE8470663444}"/>
                  </c:ext>
                </c:extLst>
              </c15:ser>
            </c15:filteredBarSeries>
            <c15:filteredBa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resource'!$T$1</c15:sqref>
                        </c15:formulaRef>
                      </c:ext>
                    </c:extLst>
                    <c:strCache>
                      <c:ptCount val="1"/>
                      <c:pt idx="0">
                        <c:v>2013 Total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resource'!$T$2:$T$9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8"/>
                      <c:pt idx="0">
                        <c:v>6844</c:v>
                      </c:pt>
                      <c:pt idx="1">
                        <c:v>2627</c:v>
                      </c:pt>
                      <c:pt idx="2">
                        <c:v>2536</c:v>
                      </c:pt>
                      <c:pt idx="3">
                        <c:v>1933</c:v>
                      </c:pt>
                      <c:pt idx="4">
                        <c:v>2332</c:v>
                      </c:pt>
                      <c:pt idx="5">
                        <c:v>1894</c:v>
                      </c:pt>
                      <c:pt idx="6">
                        <c:v>223</c:v>
                      </c:pt>
                      <c:pt idx="7">
                        <c:v>925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A5B2-42B7-B3E8-AE8470663444}"/>
                  </c:ext>
                </c:extLst>
              </c15:ser>
            </c15:filteredBarSeries>
            <c15:filteredBarSeries>
              <c15:ser>
                <c:idx val="1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resource'!$U$1</c15:sqref>
                        </c15:formulaRef>
                      </c:ext>
                    </c:extLst>
                    <c:strCache>
                      <c:ptCount val="1"/>
                      <c:pt idx="0">
                        <c:v>2014 Total</c:v>
                      </c:pt>
                    </c:strCache>
                  </c:strRef>
                </c:tx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resource'!$A$2:$A$9</c15:sqref>
                        </c15:formulaRef>
                      </c:ext>
                    </c:extLst>
                    <c:strCache>
                      <c:ptCount val="8"/>
                      <c:pt idx="0">
                        <c:v>CAS</c:v>
                      </c:pt>
                      <c:pt idx="1">
                        <c:v>SBA</c:v>
                      </c:pt>
                      <c:pt idx="2">
                        <c:v>SEHS</c:v>
                      </c:pt>
                      <c:pt idx="3">
                        <c:v>SECS</c:v>
                      </c:pt>
                      <c:pt idx="4">
                        <c:v>SHS</c:v>
                      </c:pt>
                      <c:pt idx="5">
                        <c:v>SON</c:v>
                      </c:pt>
                      <c:pt idx="6">
                        <c:v>SOM</c:v>
                      </c:pt>
                      <c:pt idx="7">
                        <c:v>University Programs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'graph resource'!$U$2:$U$9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8"/>
                      <c:pt idx="0">
                        <c:v>6758</c:v>
                      </c:pt>
                      <c:pt idx="1">
                        <c:v>2826</c:v>
                      </c:pt>
                      <c:pt idx="2">
                        <c:v>2375</c:v>
                      </c:pt>
                      <c:pt idx="3">
                        <c:v>2282</c:v>
                      </c:pt>
                      <c:pt idx="4">
                        <c:v>2440</c:v>
                      </c:pt>
                      <c:pt idx="5">
                        <c:v>1831</c:v>
                      </c:pt>
                      <c:pt idx="6">
                        <c:v>317</c:v>
                      </c:pt>
                      <c:pt idx="7">
                        <c:v>786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5B2-42B7-B3E8-AE8470663444}"/>
                  </c:ext>
                </c:extLst>
              </c15:ser>
            </c15:filteredBarSeries>
          </c:ext>
        </c:extLst>
      </c:barChart>
      <c:catAx>
        <c:axId val="173379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379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379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337990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345172031076581"/>
          <c:y val="0.28748068006182381"/>
          <c:w val="8.0618870190106981E-2"/>
          <c:h val="0.189733909958301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4">
    <tabColor indexed="14"/>
  </sheetPr>
  <sheetViews>
    <sheetView workbookViewId="0"/>
  </sheetViews>
  <pageMargins left="0.43" right="0.2" top="0.9" bottom="0.48" header="0.41" footer="0.19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 codeName="Chart5">
    <tabColor indexed="51"/>
  </sheetPr>
  <sheetViews>
    <sheetView zoomScale="91" workbookViewId="0"/>
  </sheetViews>
  <pageMargins left="0.75" right="0.75" top="1" bottom="0.63" header="0.5" footer="0.34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82125" cy="6410325"/>
    <xdr:graphicFrame macro="">
      <xdr:nvGraphicFramePr>
        <xdr:cNvPr id="2" name="Chart 1" descr="This chart shows the percentage change in enrollment by school or collegeover the past five years." title="Percentage Change in Enrollment by School or Colle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6165082"/>
    <xdr:graphicFrame macro="">
      <xdr:nvGraphicFramePr>
        <xdr:cNvPr id="2" name="Chart 1" descr="This chart shows the change in number of students enrolled by school or college over the past five years." title="Number of Students Enrolled by School or Colle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4"/>
  <sheetViews>
    <sheetView tabSelected="1" workbookViewId="0">
      <selection activeCell="U22" sqref="U22"/>
    </sheetView>
  </sheetViews>
  <sheetFormatPr defaultRowHeight="12.75" x14ac:dyDescent="0.2"/>
  <cols>
    <col min="1" max="1" width="19.42578125" bestFit="1" customWidth="1"/>
    <col min="20" max="20" width="11.140625" customWidth="1"/>
  </cols>
  <sheetData>
    <row r="1" spans="1:20" x14ac:dyDescent="0.2">
      <c r="A1" s="163" t="s">
        <v>81</v>
      </c>
    </row>
    <row r="2" spans="1:20" ht="13.5" thickBot="1" x14ac:dyDescent="0.25">
      <c r="A2" s="1"/>
    </row>
    <row r="3" spans="1:20" ht="26.25" thickBot="1" x14ac:dyDescent="0.25">
      <c r="A3" s="107"/>
      <c r="B3" s="108">
        <v>2008</v>
      </c>
      <c r="C3" s="108">
        <v>2009</v>
      </c>
      <c r="D3" s="108">
        <v>2010</v>
      </c>
      <c r="E3" s="108">
        <v>2011</v>
      </c>
      <c r="F3" s="108">
        <v>2012</v>
      </c>
      <c r="G3" s="108">
        <v>2013</v>
      </c>
      <c r="H3" s="108">
        <v>2014</v>
      </c>
      <c r="I3" s="108">
        <v>2015</v>
      </c>
      <c r="J3" s="108">
        <v>2016</v>
      </c>
      <c r="K3" s="108">
        <v>2017</v>
      </c>
      <c r="L3" s="108">
        <v>2018</v>
      </c>
      <c r="M3" s="108">
        <v>2019</v>
      </c>
      <c r="N3" s="108">
        <v>2020</v>
      </c>
      <c r="O3" s="108">
        <v>2021</v>
      </c>
      <c r="P3" s="108">
        <v>2022</v>
      </c>
      <c r="Q3" s="192">
        <v>2023</v>
      </c>
      <c r="R3" s="199">
        <v>2024</v>
      </c>
      <c r="S3" s="208">
        <v>2025</v>
      </c>
      <c r="T3" s="204" t="s">
        <v>141</v>
      </c>
    </row>
    <row r="4" spans="1:20" x14ac:dyDescent="0.2">
      <c r="A4" s="109" t="s">
        <v>4</v>
      </c>
      <c r="B4" s="110">
        <v>5135</v>
      </c>
      <c r="C4" s="111">
        <v>5535</v>
      </c>
      <c r="D4" s="111">
        <v>6128</v>
      </c>
      <c r="E4" s="110">
        <v>6337</v>
      </c>
      <c r="F4" s="110">
        <v>6546</v>
      </c>
      <c r="G4" s="110">
        <v>6844</v>
      </c>
      <c r="H4" s="110">
        <v>6758</v>
      </c>
      <c r="I4" s="110">
        <v>6563</v>
      </c>
      <c r="J4" s="110">
        <v>6273</v>
      </c>
      <c r="K4" s="110">
        <v>5770</v>
      </c>
      <c r="L4" s="110">
        <v>5710</v>
      </c>
      <c r="M4" s="110">
        <v>5595</v>
      </c>
      <c r="N4" s="110">
        <v>5458</v>
      </c>
      <c r="O4" s="110">
        <v>4963</v>
      </c>
      <c r="P4" s="110">
        <v>4684</v>
      </c>
      <c r="Q4" s="195">
        <v>4581</v>
      </c>
      <c r="R4" s="195">
        <v>4466</v>
      </c>
      <c r="S4" s="195">
        <v>4424</v>
      </c>
      <c r="T4" s="218">
        <f>(S4-N4)/N4</f>
        <v>-0.18944668376694759</v>
      </c>
    </row>
    <row r="5" spans="1:20" x14ac:dyDescent="0.2">
      <c r="A5" s="112" t="s">
        <v>6</v>
      </c>
      <c r="B5" s="113">
        <v>2663</v>
      </c>
      <c r="C5" s="114">
        <v>2597</v>
      </c>
      <c r="D5" s="114">
        <v>2546</v>
      </c>
      <c r="E5" s="113">
        <v>2491</v>
      </c>
      <c r="F5" s="113">
        <v>2510</v>
      </c>
      <c r="G5" s="113">
        <v>2627</v>
      </c>
      <c r="H5" s="113">
        <v>2826</v>
      </c>
      <c r="I5" s="113">
        <v>2973</v>
      </c>
      <c r="J5" s="113">
        <v>3019</v>
      </c>
      <c r="K5" s="113">
        <v>2926</v>
      </c>
      <c r="L5" s="113">
        <v>2819</v>
      </c>
      <c r="M5" s="113">
        <v>2793</v>
      </c>
      <c r="N5" s="113">
        <v>2722</v>
      </c>
      <c r="O5" s="113">
        <v>2581</v>
      </c>
      <c r="P5" s="113">
        <v>2466</v>
      </c>
      <c r="Q5" s="194">
        <v>2518</v>
      </c>
      <c r="R5" s="194">
        <v>2562</v>
      </c>
      <c r="S5" s="194">
        <v>2687</v>
      </c>
      <c r="T5" s="219">
        <f t="shared" ref="T5:T14" si="0">(S5-N5)/N5</f>
        <v>-1.2858192505510653E-2</v>
      </c>
    </row>
    <row r="6" spans="1:20" x14ac:dyDescent="0.2">
      <c r="A6" s="115" t="s">
        <v>5</v>
      </c>
      <c r="B6" s="113">
        <v>3274</v>
      </c>
      <c r="C6" s="114">
        <v>3067</v>
      </c>
      <c r="D6" s="114">
        <v>2907</v>
      </c>
      <c r="E6" s="113">
        <v>2837</v>
      </c>
      <c r="F6" s="113">
        <v>2723</v>
      </c>
      <c r="G6" s="113">
        <v>2536</v>
      </c>
      <c r="H6" s="113">
        <v>2375</v>
      </c>
      <c r="I6" s="113">
        <v>2258</v>
      </c>
      <c r="J6" s="113">
        <v>2094</v>
      </c>
      <c r="K6" s="113">
        <v>1971</v>
      </c>
      <c r="L6" s="113">
        <v>1922</v>
      </c>
      <c r="M6" s="113">
        <v>1868</v>
      </c>
      <c r="N6" s="113">
        <v>1845</v>
      </c>
      <c r="O6" s="113">
        <v>1729</v>
      </c>
      <c r="P6" s="113">
        <v>1542</v>
      </c>
      <c r="Q6" s="194">
        <v>1404</v>
      </c>
      <c r="R6" s="194">
        <v>1363</v>
      </c>
      <c r="S6" s="194">
        <v>1392</v>
      </c>
      <c r="T6" s="219">
        <f t="shared" si="0"/>
        <v>-0.24552845528455283</v>
      </c>
    </row>
    <row r="7" spans="1:20" x14ac:dyDescent="0.2">
      <c r="A7" s="115" t="s">
        <v>7</v>
      </c>
      <c r="B7" s="113">
        <v>1405</v>
      </c>
      <c r="C7" s="114">
        <v>1337</v>
      </c>
      <c r="D7" s="114">
        <v>1340</v>
      </c>
      <c r="E7" s="113">
        <v>1429</v>
      </c>
      <c r="F7" s="113">
        <v>1669</v>
      </c>
      <c r="G7" s="113">
        <v>1933</v>
      </c>
      <c r="H7" s="113">
        <v>2282</v>
      </c>
      <c r="I7" s="113">
        <v>2732</v>
      </c>
      <c r="J7" s="113">
        <v>3113</v>
      </c>
      <c r="K7" s="113">
        <v>3344</v>
      </c>
      <c r="L7" s="113">
        <v>3594</v>
      </c>
      <c r="M7" s="113">
        <f>3477+117</f>
        <v>3594</v>
      </c>
      <c r="N7" s="113">
        <v>3404</v>
      </c>
      <c r="O7" s="113">
        <v>3140</v>
      </c>
      <c r="P7" s="113">
        <v>2970</v>
      </c>
      <c r="Q7" s="194">
        <v>2930</v>
      </c>
      <c r="R7" s="194">
        <v>2814</v>
      </c>
      <c r="S7" s="194">
        <f>2621+97</f>
        <v>2718</v>
      </c>
      <c r="T7" s="219">
        <f t="shared" si="0"/>
        <v>-0.20152761457109283</v>
      </c>
    </row>
    <row r="8" spans="1:20" x14ac:dyDescent="0.2">
      <c r="A8" s="115" t="s">
        <v>9</v>
      </c>
      <c r="B8" s="113">
        <v>1430</v>
      </c>
      <c r="C8" s="114">
        <v>1741</v>
      </c>
      <c r="D8" s="114">
        <v>1979</v>
      </c>
      <c r="E8" s="113">
        <v>2051</v>
      </c>
      <c r="F8" s="113">
        <v>2220</v>
      </c>
      <c r="G8" s="113">
        <v>2332</v>
      </c>
      <c r="H8" s="113">
        <v>2440</v>
      </c>
      <c r="I8" s="113">
        <v>2429</v>
      </c>
      <c r="J8" s="113">
        <v>2312</v>
      </c>
      <c r="K8" s="113">
        <v>2227</v>
      </c>
      <c r="L8" s="113">
        <v>2135</v>
      </c>
      <c r="M8" s="113">
        <v>2065</v>
      </c>
      <c r="N8" s="113">
        <v>2018</v>
      </c>
      <c r="O8" s="113">
        <v>1857</v>
      </c>
      <c r="P8" s="113">
        <v>1750</v>
      </c>
      <c r="Q8" s="194">
        <v>1698</v>
      </c>
      <c r="R8" s="194">
        <v>1719</v>
      </c>
      <c r="S8" s="194">
        <v>1852</v>
      </c>
      <c r="T8" s="219">
        <f t="shared" si="0"/>
        <v>-8.2259663032705654E-2</v>
      </c>
    </row>
    <row r="9" spans="1:20" x14ac:dyDescent="0.2">
      <c r="A9" s="112" t="s">
        <v>8</v>
      </c>
      <c r="B9" s="113">
        <v>2222</v>
      </c>
      <c r="C9" s="114">
        <v>2386</v>
      </c>
      <c r="D9" s="114">
        <v>2094</v>
      </c>
      <c r="E9" s="113">
        <v>2107</v>
      </c>
      <c r="F9" s="113">
        <v>2012</v>
      </c>
      <c r="G9" s="113">
        <v>1894</v>
      </c>
      <c r="H9" s="113">
        <v>1831</v>
      </c>
      <c r="I9" s="113">
        <v>1712</v>
      </c>
      <c r="J9" s="113">
        <v>1676</v>
      </c>
      <c r="K9" s="113">
        <v>1574</v>
      </c>
      <c r="L9" s="113">
        <v>1563</v>
      </c>
      <c r="M9" s="113">
        <v>1556</v>
      </c>
      <c r="N9" s="113">
        <v>1578</v>
      </c>
      <c r="O9" s="113">
        <v>1518</v>
      </c>
      <c r="P9" s="113">
        <v>1496</v>
      </c>
      <c r="Q9" s="194">
        <v>1520</v>
      </c>
      <c r="R9" s="194">
        <v>1629</v>
      </c>
      <c r="S9" s="194">
        <v>1745</v>
      </c>
      <c r="T9" s="219">
        <f t="shared" si="0"/>
        <v>0.10583016476552598</v>
      </c>
    </row>
    <row r="10" spans="1:20" x14ac:dyDescent="0.2">
      <c r="A10" s="112" t="s">
        <v>31</v>
      </c>
      <c r="B10" s="113"/>
      <c r="C10" s="113"/>
      <c r="D10" s="113"/>
      <c r="E10" s="113">
        <v>50</v>
      </c>
      <c r="F10" s="113">
        <v>124</v>
      </c>
      <c r="G10" s="113">
        <v>223</v>
      </c>
      <c r="H10" s="113">
        <v>317</v>
      </c>
      <c r="I10" s="113">
        <v>392</v>
      </c>
      <c r="J10" s="113">
        <v>443</v>
      </c>
      <c r="K10" s="113">
        <v>475</v>
      </c>
      <c r="L10" s="113">
        <v>494</v>
      </c>
      <c r="M10" s="113">
        <v>485</v>
      </c>
      <c r="N10" s="113">
        <v>494</v>
      </c>
      <c r="O10" s="113">
        <v>499</v>
      </c>
      <c r="P10" s="113">
        <v>483</v>
      </c>
      <c r="Q10" s="194">
        <v>487</v>
      </c>
      <c r="R10" s="194">
        <v>501</v>
      </c>
      <c r="S10" s="194">
        <v>513</v>
      </c>
      <c r="T10" s="219">
        <f t="shared" si="0"/>
        <v>3.8461538461538464E-2</v>
      </c>
    </row>
    <row r="11" spans="1:20" x14ac:dyDescent="0.2">
      <c r="A11" s="112" t="s">
        <v>10</v>
      </c>
      <c r="B11" s="113">
        <v>1250</v>
      </c>
      <c r="C11" s="113">
        <v>1231</v>
      </c>
      <c r="D11" s="113">
        <v>1155</v>
      </c>
      <c r="E11" s="113">
        <v>1173</v>
      </c>
      <c r="F11" s="113">
        <v>1046</v>
      </c>
      <c r="G11" s="113">
        <v>925</v>
      </c>
      <c r="H11" s="113">
        <v>786</v>
      </c>
      <c r="I11" s="113">
        <v>792</v>
      </c>
      <c r="J11" s="113">
        <v>751</v>
      </c>
      <c r="K11" s="113">
        <v>703</v>
      </c>
      <c r="L11" s="113">
        <v>746</v>
      </c>
      <c r="M11" s="113">
        <v>747</v>
      </c>
      <c r="N11" s="113">
        <v>766</v>
      </c>
      <c r="O11" s="113">
        <v>643</v>
      </c>
      <c r="P11" s="113">
        <v>494</v>
      </c>
      <c r="Q11" s="194">
        <v>509</v>
      </c>
      <c r="R11" s="194">
        <v>472</v>
      </c>
      <c r="S11" s="194">
        <v>421</v>
      </c>
      <c r="T11" s="219">
        <f t="shared" si="0"/>
        <v>-0.45039164490861616</v>
      </c>
    </row>
    <row r="12" spans="1:20" x14ac:dyDescent="0.2">
      <c r="A12" s="115" t="s">
        <v>11</v>
      </c>
      <c r="B12" s="113">
        <v>379</v>
      </c>
      <c r="C12" s="113">
        <v>485</v>
      </c>
      <c r="D12" s="113">
        <v>415</v>
      </c>
      <c r="E12" s="113">
        <v>425</v>
      </c>
      <c r="F12" s="113">
        <v>416</v>
      </c>
      <c r="G12" s="113">
        <v>446</v>
      </c>
      <c r="H12" s="113">
        <v>389</v>
      </c>
      <c r="I12" s="113">
        <v>410</v>
      </c>
      <c r="J12" s="113">
        <v>331</v>
      </c>
      <c r="K12" s="113">
        <v>343</v>
      </c>
      <c r="L12" s="113">
        <v>326</v>
      </c>
      <c r="M12" s="113">
        <v>310</v>
      </c>
      <c r="N12" s="113">
        <v>267</v>
      </c>
      <c r="O12" s="113">
        <v>240</v>
      </c>
      <c r="P12" s="113">
        <v>223</v>
      </c>
      <c r="Q12" s="194">
        <v>275</v>
      </c>
      <c r="R12" s="194">
        <v>242</v>
      </c>
      <c r="S12" s="194">
        <v>227</v>
      </c>
      <c r="T12" s="219">
        <f t="shared" si="0"/>
        <v>-0.14981273408239701</v>
      </c>
    </row>
    <row r="13" spans="1:20" ht="13.5" thickBot="1" x14ac:dyDescent="0.25">
      <c r="A13" s="116" t="s">
        <v>3</v>
      </c>
      <c r="B13" s="117">
        <v>17758</v>
      </c>
      <c r="C13" s="117">
        <v>18379</v>
      </c>
      <c r="D13" s="117">
        <v>18564</v>
      </c>
      <c r="E13" s="117">
        <v>18900</v>
      </c>
      <c r="F13" s="117">
        <v>19266</v>
      </c>
      <c r="G13" s="117">
        <v>19760</v>
      </c>
      <c r="H13" s="117">
        <v>20004</v>
      </c>
      <c r="I13" s="117">
        <v>20261</v>
      </c>
      <c r="J13" s="117">
        <v>20012</v>
      </c>
      <c r="K13" s="117">
        <v>19333</v>
      </c>
      <c r="L13" s="117">
        <v>19309</v>
      </c>
      <c r="M13" s="117">
        <f>SUM(M4:M12)</f>
        <v>19013</v>
      </c>
      <c r="N13" s="117">
        <v>18552</v>
      </c>
      <c r="O13" s="117">
        <v>17170</v>
      </c>
      <c r="P13" s="117">
        <v>16108</v>
      </c>
      <c r="Q13" s="193">
        <f>SUM(Q4:Q12)</f>
        <v>15922</v>
      </c>
      <c r="R13" s="193">
        <f>SUM(R4:R12)</f>
        <v>15768</v>
      </c>
      <c r="S13" s="193">
        <f>SUM(S4:S12)</f>
        <v>15979</v>
      </c>
      <c r="T13" s="220">
        <f t="shared" si="0"/>
        <v>-0.13869124622682191</v>
      </c>
    </row>
    <row r="14" spans="1:20" ht="13.5" hidden="1" thickBot="1" x14ac:dyDescent="0.25">
      <c r="A14" s="98" t="s">
        <v>36</v>
      </c>
      <c r="T14" s="203" t="e">
        <f t="shared" si="0"/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E47"/>
  <sheetViews>
    <sheetView workbookViewId="0">
      <pane xSplit="22" ySplit="5" topLeftCell="AI6" activePane="bottomRight" state="frozen"/>
      <selection pane="topRight" activeCell="W1" sqref="W1"/>
      <selection pane="bottomLeft" activeCell="A6" sqref="A6"/>
      <selection pane="bottomRight" activeCell="W34" sqref="W34:BC43"/>
    </sheetView>
  </sheetViews>
  <sheetFormatPr defaultRowHeight="12.75" x14ac:dyDescent="0.2"/>
  <cols>
    <col min="1" max="1" width="19.140625" bestFit="1" customWidth="1"/>
    <col min="2" max="2" width="10.7109375" hidden="1" customWidth="1"/>
    <col min="3" max="3" width="6.85546875" hidden="1" customWidth="1"/>
    <col min="4" max="5" width="7.85546875" hidden="1" customWidth="1"/>
    <col min="6" max="6" width="6.85546875" hidden="1" customWidth="1"/>
    <col min="7" max="22" width="8.7109375" hidden="1" customWidth="1"/>
    <col min="23" max="55" width="8.7109375" customWidth="1"/>
    <col min="56" max="56" width="17.7109375" bestFit="1" customWidth="1"/>
  </cols>
  <sheetData>
    <row r="1" spans="1:56" x14ac:dyDescent="0.2">
      <c r="A1" s="163" t="s">
        <v>82</v>
      </c>
    </row>
    <row r="3" spans="1:56" ht="13.5" thickBot="1" x14ac:dyDescent="0.25">
      <c r="A3" s="1" t="s">
        <v>0</v>
      </c>
    </row>
    <row r="4" spans="1:56" ht="13.5" customHeight="1" thickTop="1" x14ac:dyDescent="0.2">
      <c r="A4" s="89"/>
      <c r="B4" s="103">
        <v>2008</v>
      </c>
      <c r="C4" s="104">
        <v>2008</v>
      </c>
      <c r="D4" s="105">
        <v>2008</v>
      </c>
      <c r="E4" s="103">
        <v>2009</v>
      </c>
      <c r="F4" s="104">
        <v>2009</v>
      </c>
      <c r="G4" s="105">
        <v>2009</v>
      </c>
      <c r="H4" s="103">
        <v>2010</v>
      </c>
      <c r="I4" s="104">
        <v>2010</v>
      </c>
      <c r="J4" s="105">
        <v>2010</v>
      </c>
      <c r="K4" s="103">
        <v>2011</v>
      </c>
      <c r="L4" s="104">
        <v>2011</v>
      </c>
      <c r="M4" s="105">
        <v>2011</v>
      </c>
      <c r="N4" s="103">
        <v>2012</v>
      </c>
      <c r="O4" s="104">
        <v>2012</v>
      </c>
      <c r="P4" s="105">
        <v>2012</v>
      </c>
      <c r="Q4" s="103">
        <v>2013</v>
      </c>
      <c r="R4" s="104">
        <v>2013</v>
      </c>
      <c r="S4" s="105">
        <v>2013</v>
      </c>
      <c r="T4" s="103">
        <v>2014</v>
      </c>
      <c r="U4" s="104">
        <v>2014</v>
      </c>
      <c r="V4" s="105">
        <v>2014</v>
      </c>
      <c r="W4" s="103">
        <v>2015</v>
      </c>
      <c r="X4" s="104">
        <v>2015</v>
      </c>
      <c r="Y4" s="105">
        <v>2015</v>
      </c>
      <c r="Z4" s="103">
        <v>2016</v>
      </c>
      <c r="AA4" s="104">
        <v>2016</v>
      </c>
      <c r="AB4" s="105">
        <v>2016</v>
      </c>
      <c r="AC4" s="103">
        <v>2017</v>
      </c>
      <c r="AD4" s="104">
        <v>2017</v>
      </c>
      <c r="AE4" s="105">
        <v>2017</v>
      </c>
      <c r="AF4" s="103">
        <v>2018</v>
      </c>
      <c r="AG4" s="104">
        <v>2018</v>
      </c>
      <c r="AH4" s="105">
        <v>2018</v>
      </c>
      <c r="AI4" s="103">
        <v>2019</v>
      </c>
      <c r="AJ4" s="104">
        <v>2019</v>
      </c>
      <c r="AK4" s="105">
        <v>2019</v>
      </c>
      <c r="AL4" s="103">
        <v>2020</v>
      </c>
      <c r="AM4" s="104">
        <v>2020</v>
      </c>
      <c r="AN4" s="105">
        <v>2020</v>
      </c>
      <c r="AO4" s="103">
        <v>2021</v>
      </c>
      <c r="AP4" s="104">
        <v>2021</v>
      </c>
      <c r="AQ4" s="105">
        <v>2021</v>
      </c>
      <c r="AR4" s="103">
        <v>2022</v>
      </c>
      <c r="AS4" s="104">
        <v>2022</v>
      </c>
      <c r="AT4" s="105">
        <v>2022</v>
      </c>
      <c r="AU4" s="189">
        <v>2023</v>
      </c>
      <c r="AV4" s="190">
        <v>2023</v>
      </c>
      <c r="AW4" s="191">
        <v>2023</v>
      </c>
      <c r="AX4" s="196">
        <v>2024</v>
      </c>
      <c r="AY4" s="197">
        <v>2024</v>
      </c>
      <c r="AZ4" s="198">
        <v>2024</v>
      </c>
      <c r="BA4" s="205">
        <v>2025</v>
      </c>
      <c r="BB4" s="206">
        <v>2025</v>
      </c>
      <c r="BC4" s="207">
        <v>2025</v>
      </c>
      <c r="BD4" s="102"/>
    </row>
    <row r="5" spans="1:56" ht="13.5" thickBot="1" x14ac:dyDescent="0.25">
      <c r="A5" s="106"/>
      <c r="B5" s="2" t="s">
        <v>1</v>
      </c>
      <c r="C5" s="5" t="s">
        <v>2</v>
      </c>
      <c r="D5" s="4" t="s">
        <v>3</v>
      </c>
      <c r="E5" s="2" t="s">
        <v>1</v>
      </c>
      <c r="F5" s="5" t="s">
        <v>2</v>
      </c>
      <c r="G5" s="4" t="s">
        <v>3</v>
      </c>
      <c r="H5" s="2" t="s">
        <v>1</v>
      </c>
      <c r="I5" s="5" t="s">
        <v>2</v>
      </c>
      <c r="J5" s="4" t="s">
        <v>3</v>
      </c>
      <c r="K5" s="2" t="s">
        <v>1</v>
      </c>
      <c r="L5" s="5" t="s">
        <v>2</v>
      </c>
      <c r="M5" s="4" t="s">
        <v>3</v>
      </c>
      <c r="N5" s="2" t="s">
        <v>1</v>
      </c>
      <c r="O5" s="5" t="s">
        <v>2</v>
      </c>
      <c r="P5" s="4" t="s">
        <v>3</v>
      </c>
      <c r="Q5" s="2" t="s">
        <v>1</v>
      </c>
      <c r="R5" s="5" t="s">
        <v>2</v>
      </c>
      <c r="S5" s="4" t="s">
        <v>3</v>
      </c>
      <c r="T5" s="2" t="s">
        <v>1</v>
      </c>
      <c r="U5" s="5" t="s">
        <v>2</v>
      </c>
      <c r="V5" s="4" t="s">
        <v>3</v>
      </c>
      <c r="W5" s="2" t="s">
        <v>1</v>
      </c>
      <c r="X5" s="5" t="s">
        <v>2</v>
      </c>
      <c r="Y5" s="4" t="s">
        <v>3</v>
      </c>
      <c r="Z5" s="2" t="s">
        <v>1</v>
      </c>
      <c r="AA5" s="5" t="s">
        <v>2</v>
      </c>
      <c r="AB5" s="4" t="s">
        <v>3</v>
      </c>
      <c r="AC5" s="2" t="s">
        <v>1</v>
      </c>
      <c r="AD5" s="5" t="s">
        <v>2</v>
      </c>
      <c r="AE5" s="4" t="s">
        <v>3</v>
      </c>
      <c r="AF5" s="2" t="s">
        <v>1</v>
      </c>
      <c r="AG5" s="5" t="s">
        <v>2</v>
      </c>
      <c r="AH5" s="4" t="s">
        <v>3</v>
      </c>
      <c r="AI5" s="2" t="s">
        <v>1</v>
      </c>
      <c r="AJ5" s="5" t="s">
        <v>2</v>
      </c>
      <c r="AK5" s="4" t="s">
        <v>3</v>
      </c>
      <c r="AL5" s="2" t="s">
        <v>1</v>
      </c>
      <c r="AM5" s="5" t="s">
        <v>2</v>
      </c>
      <c r="AN5" s="4" t="s">
        <v>3</v>
      </c>
      <c r="AO5" s="2" t="s">
        <v>1</v>
      </c>
      <c r="AP5" s="5" t="s">
        <v>2</v>
      </c>
      <c r="AQ5" s="4" t="s">
        <v>3</v>
      </c>
      <c r="AR5" s="2" t="s">
        <v>1</v>
      </c>
      <c r="AS5" s="5" t="s">
        <v>2</v>
      </c>
      <c r="AT5" s="4" t="s">
        <v>3</v>
      </c>
      <c r="AU5" s="2" t="s">
        <v>1</v>
      </c>
      <c r="AV5" s="5" t="s">
        <v>2</v>
      </c>
      <c r="AW5" s="4" t="s">
        <v>3</v>
      </c>
      <c r="AX5" s="2" t="s">
        <v>1</v>
      </c>
      <c r="AY5" s="5" t="s">
        <v>2</v>
      </c>
      <c r="AZ5" s="4" t="s">
        <v>3</v>
      </c>
      <c r="BA5" s="2" t="s">
        <v>1</v>
      </c>
      <c r="BB5" s="5" t="s">
        <v>2</v>
      </c>
      <c r="BC5" s="4" t="s">
        <v>3</v>
      </c>
      <c r="BD5" s="93" t="s">
        <v>141</v>
      </c>
    </row>
    <row r="6" spans="1:56" x14ac:dyDescent="0.2">
      <c r="A6" s="6" t="s">
        <v>4</v>
      </c>
      <c r="B6" s="7">
        <v>3955</v>
      </c>
      <c r="C6" s="10">
        <v>165</v>
      </c>
      <c r="D6" s="9">
        <f t="shared" ref="D6:D14" si="0">SUM(B6:C6)</f>
        <v>4120</v>
      </c>
      <c r="E6" s="7">
        <v>4294</v>
      </c>
      <c r="F6" s="10">
        <v>201</v>
      </c>
      <c r="G6" s="9">
        <f t="shared" ref="G6:G14" si="1">SUM(E6:F6)</f>
        <v>4495</v>
      </c>
      <c r="H6" s="7">
        <v>4766</v>
      </c>
      <c r="I6" s="10">
        <v>215</v>
      </c>
      <c r="J6" s="9">
        <f t="shared" ref="J6:J14" si="2">SUM(H6:I6)</f>
        <v>4981</v>
      </c>
      <c r="K6" s="7">
        <v>4849</v>
      </c>
      <c r="L6" s="10">
        <v>219</v>
      </c>
      <c r="M6" s="9">
        <f t="shared" ref="M6:M15" si="3">SUM(K6:L6)</f>
        <v>5068</v>
      </c>
      <c r="N6" s="7">
        <v>5015</v>
      </c>
      <c r="O6" s="10">
        <v>244</v>
      </c>
      <c r="P6" s="9">
        <f t="shared" ref="P6:P14" si="4">SUM(N6:O6)</f>
        <v>5259</v>
      </c>
      <c r="Q6" s="7">
        <v>5229</v>
      </c>
      <c r="R6" s="10">
        <v>260</v>
      </c>
      <c r="S6" s="9">
        <f t="shared" ref="S6:S15" si="5">SUM(Q6:R6)</f>
        <v>5489</v>
      </c>
      <c r="T6" s="7">
        <v>5072</v>
      </c>
      <c r="U6" s="10">
        <v>235</v>
      </c>
      <c r="V6" s="9">
        <f t="shared" ref="V6:V15" si="6">SUM(T6:U6)</f>
        <v>5307</v>
      </c>
      <c r="W6" s="7">
        <v>5060</v>
      </c>
      <c r="X6" s="10">
        <v>220</v>
      </c>
      <c r="Y6" s="9">
        <f t="shared" ref="Y6:Y15" si="7">SUM(W6:X6)</f>
        <v>5280</v>
      </c>
      <c r="Z6" s="7">
        <v>4924</v>
      </c>
      <c r="AA6" s="10">
        <v>202</v>
      </c>
      <c r="AB6" s="9">
        <f t="shared" ref="AB6:AB15" si="8">SUM(Z6:AA6)</f>
        <v>5126</v>
      </c>
      <c r="AC6" s="7">
        <v>4576</v>
      </c>
      <c r="AD6" s="10">
        <v>219</v>
      </c>
      <c r="AE6" s="9">
        <f t="shared" ref="AE6:AE15" si="9">SUM(AC6:AD6)</f>
        <v>4795</v>
      </c>
      <c r="AF6" s="7">
        <v>4550</v>
      </c>
      <c r="AG6" s="10">
        <v>232</v>
      </c>
      <c r="AH6" s="9">
        <f t="shared" ref="AH6:AH15" si="10">SUM(AF6:AG6)</f>
        <v>4782</v>
      </c>
      <c r="AI6" s="7">
        <v>4477</v>
      </c>
      <c r="AJ6" s="10">
        <v>231</v>
      </c>
      <c r="AK6" s="9">
        <f t="shared" ref="AK6:AK15" si="11">SUM(AI6:AJ6)</f>
        <v>4708</v>
      </c>
      <c r="AL6" s="7">
        <v>4324</v>
      </c>
      <c r="AM6" s="10">
        <v>210</v>
      </c>
      <c r="AN6" s="9">
        <f t="shared" ref="AN6:AN15" si="12">SUM(AL6:AM6)</f>
        <v>4534</v>
      </c>
      <c r="AO6" s="7">
        <v>3860</v>
      </c>
      <c r="AP6" s="10">
        <v>201</v>
      </c>
      <c r="AQ6" s="9">
        <f t="shared" ref="AQ6:AQ15" si="13">SUM(AO6:AP6)</f>
        <v>4061</v>
      </c>
      <c r="AR6" s="7">
        <v>3606</v>
      </c>
      <c r="AS6" s="10">
        <v>274</v>
      </c>
      <c r="AT6" s="9">
        <f t="shared" ref="AT6:AT15" si="14">SUM(AR6:AS6)</f>
        <v>3880</v>
      </c>
      <c r="AU6" s="7">
        <v>3513</v>
      </c>
      <c r="AV6" s="10">
        <v>283</v>
      </c>
      <c r="AW6" s="9">
        <v>3796</v>
      </c>
      <c r="AX6" s="7">
        <v>3403</v>
      </c>
      <c r="AY6" s="10">
        <v>340</v>
      </c>
      <c r="AZ6" s="9">
        <f>SUM(AX6:AY6)</f>
        <v>3743</v>
      </c>
      <c r="BA6" s="7">
        <v>3433</v>
      </c>
      <c r="BB6" s="10">
        <v>354</v>
      </c>
      <c r="BC6" s="9">
        <f>SUM(BA6:BB6)</f>
        <v>3787</v>
      </c>
      <c r="BD6" s="184">
        <f>(BC6-AN6)/AN6</f>
        <v>-0.16475518306131451</v>
      </c>
    </row>
    <row r="7" spans="1:56" x14ac:dyDescent="0.2">
      <c r="A7" s="16" t="s">
        <v>6</v>
      </c>
      <c r="B7" s="12">
        <v>1535</v>
      </c>
      <c r="C7" s="15">
        <v>103</v>
      </c>
      <c r="D7" s="14">
        <f t="shared" si="0"/>
        <v>1638</v>
      </c>
      <c r="E7" s="12">
        <v>1502</v>
      </c>
      <c r="F7" s="15">
        <v>149</v>
      </c>
      <c r="G7" s="14">
        <f t="shared" si="1"/>
        <v>1651</v>
      </c>
      <c r="H7" s="12">
        <v>1487</v>
      </c>
      <c r="I7" s="15">
        <v>172</v>
      </c>
      <c r="J7" s="14">
        <f t="shared" si="2"/>
        <v>1659</v>
      </c>
      <c r="K7" s="12">
        <v>1439</v>
      </c>
      <c r="L7" s="15">
        <v>139</v>
      </c>
      <c r="M7" s="14">
        <f t="shared" si="3"/>
        <v>1578</v>
      </c>
      <c r="N7" s="12">
        <v>1466</v>
      </c>
      <c r="O7" s="15">
        <v>137</v>
      </c>
      <c r="P7" s="14">
        <f t="shared" si="4"/>
        <v>1603</v>
      </c>
      <c r="Q7" s="12">
        <v>1565</v>
      </c>
      <c r="R7" s="15">
        <v>130</v>
      </c>
      <c r="S7" s="14">
        <f t="shared" si="5"/>
        <v>1695</v>
      </c>
      <c r="T7" s="12">
        <v>1703</v>
      </c>
      <c r="U7" s="15">
        <v>142</v>
      </c>
      <c r="V7" s="14">
        <f t="shared" si="6"/>
        <v>1845</v>
      </c>
      <c r="W7" s="12">
        <v>1816</v>
      </c>
      <c r="X7" s="15">
        <v>140</v>
      </c>
      <c r="Y7" s="14">
        <f t="shared" si="7"/>
        <v>1956</v>
      </c>
      <c r="Z7" s="12">
        <v>1835</v>
      </c>
      <c r="AA7" s="15">
        <v>140</v>
      </c>
      <c r="AB7" s="14">
        <f t="shared" si="8"/>
        <v>1975</v>
      </c>
      <c r="AC7" s="12">
        <v>1804</v>
      </c>
      <c r="AD7" s="15">
        <v>127</v>
      </c>
      <c r="AE7" s="14">
        <f t="shared" si="9"/>
        <v>1931</v>
      </c>
      <c r="AF7" s="12">
        <v>1797</v>
      </c>
      <c r="AG7" s="15">
        <v>125</v>
      </c>
      <c r="AH7" s="14">
        <f t="shared" si="10"/>
        <v>1922</v>
      </c>
      <c r="AI7" s="12">
        <v>1798</v>
      </c>
      <c r="AJ7" s="15">
        <v>145</v>
      </c>
      <c r="AK7" s="14">
        <f t="shared" si="11"/>
        <v>1943</v>
      </c>
      <c r="AL7" s="12">
        <v>1707</v>
      </c>
      <c r="AM7" s="15">
        <v>155</v>
      </c>
      <c r="AN7" s="14">
        <f t="shared" si="12"/>
        <v>1862</v>
      </c>
      <c r="AO7" s="12">
        <v>1600</v>
      </c>
      <c r="AP7" s="15">
        <v>144</v>
      </c>
      <c r="AQ7" s="14">
        <f t="shared" si="13"/>
        <v>1744</v>
      </c>
      <c r="AR7" s="12">
        <v>1564</v>
      </c>
      <c r="AS7" s="15">
        <v>153</v>
      </c>
      <c r="AT7" s="14">
        <f t="shared" si="14"/>
        <v>1717</v>
      </c>
      <c r="AU7" s="12">
        <v>1600</v>
      </c>
      <c r="AV7" s="15">
        <v>146</v>
      </c>
      <c r="AW7" s="14">
        <v>1746</v>
      </c>
      <c r="AX7" s="12">
        <v>1714</v>
      </c>
      <c r="AY7" s="15">
        <v>149</v>
      </c>
      <c r="AZ7" s="14">
        <f>SUM(AX7:AY7)</f>
        <v>1863</v>
      </c>
      <c r="BA7" s="12">
        <v>1768</v>
      </c>
      <c r="BB7" s="15">
        <v>125</v>
      </c>
      <c r="BC7" s="14">
        <f t="shared" ref="BC7:BC15" si="15">SUM(BA7:BB7)</f>
        <v>1893</v>
      </c>
      <c r="BD7" s="27">
        <f t="shared" ref="BD7:BD15" si="16">(BC7-AN7)/AN7</f>
        <v>1.664876476906552E-2</v>
      </c>
    </row>
    <row r="8" spans="1:56" x14ac:dyDescent="0.2">
      <c r="A8" s="11" t="s">
        <v>5</v>
      </c>
      <c r="B8" s="12">
        <v>1169</v>
      </c>
      <c r="C8" s="15">
        <v>524</v>
      </c>
      <c r="D8" s="14">
        <f t="shared" si="0"/>
        <v>1693</v>
      </c>
      <c r="E8" s="12">
        <v>1172</v>
      </c>
      <c r="F8" s="15">
        <v>495</v>
      </c>
      <c r="G8" s="14">
        <f t="shared" si="1"/>
        <v>1667</v>
      </c>
      <c r="H8" s="12">
        <v>1134</v>
      </c>
      <c r="I8" s="15">
        <v>503</v>
      </c>
      <c r="J8" s="14">
        <f t="shared" si="2"/>
        <v>1637</v>
      </c>
      <c r="K8" s="12">
        <v>1081</v>
      </c>
      <c r="L8" s="15">
        <v>547</v>
      </c>
      <c r="M8" s="14">
        <f t="shared" si="3"/>
        <v>1628</v>
      </c>
      <c r="N8" s="12">
        <v>1054</v>
      </c>
      <c r="O8" s="15">
        <v>485</v>
      </c>
      <c r="P8" s="14">
        <f t="shared" si="4"/>
        <v>1539</v>
      </c>
      <c r="Q8" s="12">
        <v>983</v>
      </c>
      <c r="R8" s="15">
        <v>484</v>
      </c>
      <c r="S8" s="14">
        <f t="shared" si="5"/>
        <v>1467</v>
      </c>
      <c r="T8" s="12">
        <v>956</v>
      </c>
      <c r="U8" s="15">
        <v>403</v>
      </c>
      <c r="V8" s="14">
        <f t="shared" si="6"/>
        <v>1359</v>
      </c>
      <c r="W8" s="12">
        <v>938</v>
      </c>
      <c r="X8" s="15">
        <v>329</v>
      </c>
      <c r="Y8" s="14">
        <f t="shared" si="7"/>
        <v>1267</v>
      </c>
      <c r="Z8" s="12">
        <v>929</v>
      </c>
      <c r="AA8" s="15">
        <v>318</v>
      </c>
      <c r="AB8" s="14">
        <f t="shared" si="8"/>
        <v>1247</v>
      </c>
      <c r="AC8" s="12">
        <v>911</v>
      </c>
      <c r="AD8" s="15">
        <v>318</v>
      </c>
      <c r="AE8" s="14">
        <f t="shared" si="9"/>
        <v>1229</v>
      </c>
      <c r="AF8" s="12">
        <v>891</v>
      </c>
      <c r="AG8" s="15">
        <v>381</v>
      </c>
      <c r="AH8" s="14">
        <f t="shared" si="10"/>
        <v>1272</v>
      </c>
      <c r="AI8" s="12">
        <v>879</v>
      </c>
      <c r="AJ8" s="15">
        <v>400</v>
      </c>
      <c r="AK8" s="14">
        <f t="shared" si="11"/>
        <v>1279</v>
      </c>
      <c r="AL8" s="12">
        <v>863</v>
      </c>
      <c r="AM8" s="15">
        <v>424</v>
      </c>
      <c r="AN8" s="14">
        <f t="shared" si="12"/>
        <v>1287</v>
      </c>
      <c r="AO8" s="12">
        <v>777</v>
      </c>
      <c r="AP8" s="15">
        <v>393</v>
      </c>
      <c r="AQ8" s="14">
        <f t="shared" si="13"/>
        <v>1170</v>
      </c>
      <c r="AR8" s="12">
        <v>710</v>
      </c>
      <c r="AS8" s="15">
        <v>359</v>
      </c>
      <c r="AT8" s="14">
        <f t="shared" si="14"/>
        <v>1069</v>
      </c>
      <c r="AU8" s="12">
        <v>634</v>
      </c>
      <c r="AV8" s="15">
        <v>376</v>
      </c>
      <c r="AW8" s="14">
        <v>1010</v>
      </c>
      <c r="AX8" s="12">
        <v>599</v>
      </c>
      <c r="AY8" s="15">
        <v>406</v>
      </c>
      <c r="AZ8" s="14">
        <v>1005</v>
      </c>
      <c r="BA8" s="12">
        <v>583</v>
      </c>
      <c r="BB8" s="15">
        <v>447</v>
      </c>
      <c r="BC8" s="14">
        <f t="shared" si="15"/>
        <v>1030</v>
      </c>
      <c r="BD8" s="27">
        <f t="shared" si="16"/>
        <v>-0.19968919968919968</v>
      </c>
    </row>
    <row r="9" spans="1:56" x14ac:dyDescent="0.2">
      <c r="A9" s="11" t="s">
        <v>7</v>
      </c>
      <c r="B9" s="12">
        <v>732</v>
      </c>
      <c r="C9" s="15">
        <v>179</v>
      </c>
      <c r="D9" s="14">
        <f t="shared" si="0"/>
        <v>911</v>
      </c>
      <c r="E9" s="12">
        <v>744</v>
      </c>
      <c r="F9" s="15">
        <v>184</v>
      </c>
      <c r="G9" s="14">
        <f t="shared" si="1"/>
        <v>928</v>
      </c>
      <c r="H9" s="12">
        <v>727</v>
      </c>
      <c r="I9" s="15">
        <v>177</v>
      </c>
      <c r="J9" s="14">
        <f t="shared" si="2"/>
        <v>904</v>
      </c>
      <c r="K9" s="12">
        <f>690+67</f>
        <v>757</v>
      </c>
      <c r="L9" s="15">
        <v>170</v>
      </c>
      <c r="M9" s="14">
        <f t="shared" si="3"/>
        <v>927</v>
      </c>
      <c r="N9" s="12">
        <v>904</v>
      </c>
      <c r="O9" s="15">
        <v>197</v>
      </c>
      <c r="P9" s="14">
        <f t="shared" si="4"/>
        <v>1101</v>
      </c>
      <c r="Q9" s="12">
        <v>1056</v>
      </c>
      <c r="R9" s="15">
        <v>225</v>
      </c>
      <c r="S9" s="14">
        <f t="shared" si="5"/>
        <v>1281</v>
      </c>
      <c r="T9" s="12">
        <v>1327</v>
      </c>
      <c r="U9" s="15">
        <v>228</v>
      </c>
      <c r="V9" s="14">
        <f t="shared" si="6"/>
        <v>1555</v>
      </c>
      <c r="W9" s="12">
        <v>1645</v>
      </c>
      <c r="X9" s="15">
        <v>262</v>
      </c>
      <c r="Y9" s="14">
        <f t="shared" si="7"/>
        <v>1907</v>
      </c>
      <c r="Z9" s="12">
        <v>1945</v>
      </c>
      <c r="AA9" s="15">
        <v>292</v>
      </c>
      <c r="AB9" s="14">
        <f t="shared" si="8"/>
        <v>2237</v>
      </c>
      <c r="AC9" s="12">
        <v>2124</v>
      </c>
      <c r="AD9" s="15">
        <v>331</v>
      </c>
      <c r="AE9" s="14">
        <f t="shared" si="9"/>
        <v>2455</v>
      </c>
      <c r="AF9" s="12">
        <v>2233</v>
      </c>
      <c r="AG9" s="15">
        <v>388</v>
      </c>
      <c r="AH9" s="14">
        <f t="shared" si="10"/>
        <v>2621</v>
      </c>
      <c r="AI9" s="12">
        <f>2132+111</f>
        <v>2243</v>
      </c>
      <c r="AJ9" s="15">
        <v>404</v>
      </c>
      <c r="AK9" s="14">
        <f t="shared" si="11"/>
        <v>2647</v>
      </c>
      <c r="AL9" s="12">
        <v>2117</v>
      </c>
      <c r="AM9" s="15">
        <v>343</v>
      </c>
      <c r="AN9" s="14">
        <f t="shared" si="12"/>
        <v>2460</v>
      </c>
      <c r="AO9" s="12">
        <v>1905</v>
      </c>
      <c r="AP9" s="15">
        <v>302</v>
      </c>
      <c r="AQ9" s="14">
        <f t="shared" si="13"/>
        <v>2207</v>
      </c>
      <c r="AR9" s="12">
        <v>1839</v>
      </c>
      <c r="AS9" s="15">
        <v>312</v>
      </c>
      <c r="AT9" s="14">
        <f t="shared" si="14"/>
        <v>2151</v>
      </c>
      <c r="AU9" s="12">
        <v>1844</v>
      </c>
      <c r="AV9" s="15">
        <v>321</v>
      </c>
      <c r="AW9" s="14">
        <v>2081</v>
      </c>
      <c r="AX9" s="12">
        <v>1851</v>
      </c>
      <c r="AY9" s="15">
        <v>271</v>
      </c>
      <c r="AZ9" s="14">
        <f>SUM(AX9:AY9)</f>
        <v>2122</v>
      </c>
      <c r="BA9" s="12">
        <f>1741+80</f>
        <v>1821</v>
      </c>
      <c r="BB9" s="15">
        <v>251</v>
      </c>
      <c r="BC9" s="14">
        <f t="shared" si="15"/>
        <v>2072</v>
      </c>
      <c r="BD9" s="185">
        <f t="shared" si="16"/>
        <v>-0.15772357723577235</v>
      </c>
    </row>
    <row r="10" spans="1:56" x14ac:dyDescent="0.2">
      <c r="A10" s="11" t="s">
        <v>9</v>
      </c>
      <c r="B10" s="12">
        <v>947</v>
      </c>
      <c r="C10" s="15">
        <v>191</v>
      </c>
      <c r="D10" s="14">
        <f t="shared" si="0"/>
        <v>1138</v>
      </c>
      <c r="E10" s="12">
        <v>1205</v>
      </c>
      <c r="F10" s="15">
        <v>195</v>
      </c>
      <c r="G10" s="14">
        <f t="shared" si="1"/>
        <v>1400</v>
      </c>
      <c r="H10" s="12">
        <v>1360</v>
      </c>
      <c r="I10" s="15">
        <v>187</v>
      </c>
      <c r="J10" s="14">
        <f t="shared" si="2"/>
        <v>1547</v>
      </c>
      <c r="K10" s="12">
        <v>1475</v>
      </c>
      <c r="L10" s="15">
        <v>165</v>
      </c>
      <c r="M10" s="14">
        <f t="shared" si="3"/>
        <v>1640</v>
      </c>
      <c r="N10" s="12">
        <v>1628</v>
      </c>
      <c r="O10" s="15">
        <v>168</v>
      </c>
      <c r="P10" s="14">
        <f t="shared" si="4"/>
        <v>1796</v>
      </c>
      <c r="Q10" s="12">
        <v>1654</v>
      </c>
      <c r="R10" s="15">
        <v>179</v>
      </c>
      <c r="S10" s="14">
        <f t="shared" si="5"/>
        <v>1833</v>
      </c>
      <c r="T10" s="12">
        <v>1742</v>
      </c>
      <c r="U10" s="15">
        <v>194</v>
      </c>
      <c r="V10" s="14">
        <f t="shared" si="6"/>
        <v>1936</v>
      </c>
      <c r="W10" s="12">
        <v>1721</v>
      </c>
      <c r="X10" s="15">
        <v>195</v>
      </c>
      <c r="Y10" s="14">
        <f t="shared" si="7"/>
        <v>1916</v>
      </c>
      <c r="Z10" s="12">
        <v>1645</v>
      </c>
      <c r="AA10" s="15">
        <v>196</v>
      </c>
      <c r="AB10" s="14">
        <f t="shared" si="8"/>
        <v>1841</v>
      </c>
      <c r="AC10" s="12">
        <v>1565</v>
      </c>
      <c r="AD10" s="15">
        <v>188</v>
      </c>
      <c r="AE10" s="14">
        <f t="shared" si="9"/>
        <v>1753</v>
      </c>
      <c r="AF10" s="12">
        <v>1546</v>
      </c>
      <c r="AG10" s="15">
        <v>195</v>
      </c>
      <c r="AH10" s="14">
        <f t="shared" si="10"/>
        <v>1741</v>
      </c>
      <c r="AI10" s="12">
        <v>1517</v>
      </c>
      <c r="AJ10" s="15">
        <v>200</v>
      </c>
      <c r="AK10" s="14">
        <f t="shared" si="11"/>
        <v>1717</v>
      </c>
      <c r="AL10" s="12">
        <v>1431</v>
      </c>
      <c r="AM10" s="15">
        <v>202</v>
      </c>
      <c r="AN10" s="14">
        <f t="shared" si="12"/>
        <v>1633</v>
      </c>
      <c r="AO10" s="12">
        <v>1237</v>
      </c>
      <c r="AP10" s="15">
        <v>219</v>
      </c>
      <c r="AQ10" s="14">
        <f t="shared" si="13"/>
        <v>1456</v>
      </c>
      <c r="AR10" s="12">
        <v>1155</v>
      </c>
      <c r="AS10" s="15">
        <v>222</v>
      </c>
      <c r="AT10" s="14">
        <f t="shared" si="14"/>
        <v>1377</v>
      </c>
      <c r="AU10" s="12">
        <v>1120</v>
      </c>
      <c r="AV10" s="15">
        <v>229</v>
      </c>
      <c r="AW10" s="14">
        <v>1349</v>
      </c>
      <c r="AX10" s="12">
        <v>1205</v>
      </c>
      <c r="AY10" s="15">
        <v>215</v>
      </c>
      <c r="AZ10" s="14">
        <v>1420</v>
      </c>
      <c r="BA10" s="12">
        <v>1308</v>
      </c>
      <c r="BB10" s="15">
        <v>196</v>
      </c>
      <c r="BC10" s="14">
        <f t="shared" si="15"/>
        <v>1504</v>
      </c>
      <c r="BD10" s="185">
        <f t="shared" si="16"/>
        <v>-7.8995713410900184E-2</v>
      </c>
    </row>
    <row r="11" spans="1:56" ht="13.5" thickBot="1" x14ac:dyDescent="0.25">
      <c r="A11" s="16" t="s">
        <v>8</v>
      </c>
      <c r="B11" s="12">
        <v>1251</v>
      </c>
      <c r="C11" s="15">
        <v>103</v>
      </c>
      <c r="D11" s="14">
        <f t="shared" si="0"/>
        <v>1354</v>
      </c>
      <c r="E11" s="12">
        <v>1340</v>
      </c>
      <c r="F11" s="15">
        <v>122</v>
      </c>
      <c r="G11" s="14">
        <f t="shared" si="1"/>
        <v>1462</v>
      </c>
      <c r="H11" s="12">
        <v>1074</v>
      </c>
      <c r="I11" s="15">
        <v>90</v>
      </c>
      <c r="J11" s="14">
        <f t="shared" si="2"/>
        <v>1164</v>
      </c>
      <c r="K11" s="12">
        <v>1043</v>
      </c>
      <c r="L11" s="15">
        <v>98</v>
      </c>
      <c r="M11" s="14">
        <f t="shared" si="3"/>
        <v>1141</v>
      </c>
      <c r="N11" s="12">
        <v>970</v>
      </c>
      <c r="O11" s="15">
        <v>87</v>
      </c>
      <c r="P11" s="14">
        <f t="shared" si="4"/>
        <v>1057</v>
      </c>
      <c r="Q11" s="12">
        <v>995</v>
      </c>
      <c r="R11" s="15">
        <v>110</v>
      </c>
      <c r="S11" s="14">
        <f t="shared" si="5"/>
        <v>1105</v>
      </c>
      <c r="T11" s="12">
        <v>991</v>
      </c>
      <c r="U11" s="15">
        <v>110</v>
      </c>
      <c r="V11" s="14">
        <f t="shared" si="6"/>
        <v>1101</v>
      </c>
      <c r="W11" s="12">
        <v>1024</v>
      </c>
      <c r="X11" s="15">
        <v>150</v>
      </c>
      <c r="Y11" s="14">
        <f t="shared" si="7"/>
        <v>1174</v>
      </c>
      <c r="Z11" s="12">
        <v>1045</v>
      </c>
      <c r="AA11" s="15">
        <v>148</v>
      </c>
      <c r="AB11" s="14">
        <f t="shared" si="8"/>
        <v>1193</v>
      </c>
      <c r="AC11" s="12">
        <v>953</v>
      </c>
      <c r="AD11" s="15">
        <v>151</v>
      </c>
      <c r="AE11" s="14">
        <f t="shared" si="9"/>
        <v>1104</v>
      </c>
      <c r="AF11" s="12">
        <v>968</v>
      </c>
      <c r="AG11" s="15">
        <v>134</v>
      </c>
      <c r="AH11" s="14">
        <f t="shared" si="10"/>
        <v>1102</v>
      </c>
      <c r="AI11" s="12">
        <v>881</v>
      </c>
      <c r="AJ11" s="15">
        <v>139</v>
      </c>
      <c r="AK11" s="14">
        <f t="shared" si="11"/>
        <v>1020</v>
      </c>
      <c r="AL11" s="12">
        <v>967</v>
      </c>
      <c r="AM11" s="15">
        <v>156</v>
      </c>
      <c r="AN11" s="14">
        <f t="shared" si="12"/>
        <v>1123</v>
      </c>
      <c r="AO11" s="12">
        <v>935</v>
      </c>
      <c r="AP11" s="15">
        <v>171</v>
      </c>
      <c r="AQ11" s="14">
        <f t="shared" si="13"/>
        <v>1106</v>
      </c>
      <c r="AR11" s="12">
        <v>975</v>
      </c>
      <c r="AS11" s="15">
        <v>152</v>
      </c>
      <c r="AT11" s="14">
        <f t="shared" si="14"/>
        <v>1127</v>
      </c>
      <c r="AU11" s="12">
        <v>1013</v>
      </c>
      <c r="AV11" s="15">
        <v>121</v>
      </c>
      <c r="AW11" s="14">
        <v>1134</v>
      </c>
      <c r="AX11" s="12">
        <v>1062</v>
      </c>
      <c r="AY11" s="15">
        <v>147</v>
      </c>
      <c r="AZ11" s="14">
        <v>1209</v>
      </c>
      <c r="BA11" s="12">
        <v>1151</v>
      </c>
      <c r="BB11" s="15">
        <v>180</v>
      </c>
      <c r="BC11" s="14">
        <f t="shared" si="15"/>
        <v>1331</v>
      </c>
      <c r="BD11" s="201">
        <f t="shared" si="16"/>
        <v>0.18521816562778273</v>
      </c>
    </row>
    <row r="12" spans="1:56" ht="13.5" thickBot="1" x14ac:dyDescent="0.25">
      <c r="A12" s="16" t="s">
        <v>31</v>
      </c>
      <c r="B12" s="12"/>
      <c r="C12" s="15"/>
      <c r="D12" s="14"/>
      <c r="E12" s="12"/>
      <c r="F12" s="15"/>
      <c r="G12" s="14"/>
      <c r="H12" s="12"/>
      <c r="I12" s="15"/>
      <c r="J12" s="14"/>
      <c r="K12" s="12"/>
      <c r="L12" s="15">
        <v>50</v>
      </c>
      <c r="M12" s="14">
        <f t="shared" si="3"/>
        <v>50</v>
      </c>
      <c r="N12" s="12"/>
      <c r="O12" s="15">
        <v>124</v>
      </c>
      <c r="P12" s="14">
        <f t="shared" si="4"/>
        <v>124</v>
      </c>
      <c r="Q12" s="12"/>
      <c r="R12" s="15">
        <v>223</v>
      </c>
      <c r="S12" s="14">
        <f t="shared" si="5"/>
        <v>223</v>
      </c>
      <c r="T12" s="12">
        <v>0</v>
      </c>
      <c r="U12" s="15">
        <v>317</v>
      </c>
      <c r="V12" s="14">
        <f t="shared" si="6"/>
        <v>317</v>
      </c>
      <c r="W12" s="12">
        <v>0</v>
      </c>
      <c r="X12" s="15">
        <v>392</v>
      </c>
      <c r="Y12" s="14">
        <f t="shared" si="7"/>
        <v>392</v>
      </c>
      <c r="Z12" s="12"/>
      <c r="AA12" s="15">
        <v>443</v>
      </c>
      <c r="AB12" s="14">
        <f t="shared" si="8"/>
        <v>443</v>
      </c>
      <c r="AC12" s="12">
        <v>0</v>
      </c>
      <c r="AD12" s="15">
        <v>475</v>
      </c>
      <c r="AE12" s="14">
        <f t="shared" si="9"/>
        <v>475</v>
      </c>
      <c r="AF12" s="12">
        <v>0</v>
      </c>
      <c r="AG12" s="15">
        <v>494</v>
      </c>
      <c r="AH12" s="14">
        <f t="shared" si="10"/>
        <v>494</v>
      </c>
      <c r="AI12" s="12"/>
      <c r="AJ12" s="15">
        <v>485</v>
      </c>
      <c r="AK12" s="14">
        <f t="shared" si="11"/>
        <v>485</v>
      </c>
      <c r="AL12" s="12"/>
      <c r="AM12" s="15">
        <v>494</v>
      </c>
      <c r="AN12" s="14">
        <f t="shared" si="12"/>
        <v>494</v>
      </c>
      <c r="AO12" s="12"/>
      <c r="AP12" s="15">
        <v>499</v>
      </c>
      <c r="AQ12" s="14">
        <f t="shared" si="13"/>
        <v>499</v>
      </c>
      <c r="AR12" s="12"/>
      <c r="AS12" s="15">
        <v>483</v>
      </c>
      <c r="AT12" s="14">
        <f t="shared" si="14"/>
        <v>483</v>
      </c>
      <c r="AU12" s="12"/>
      <c r="AV12" s="15">
        <v>487</v>
      </c>
      <c r="AW12" s="14">
        <v>487</v>
      </c>
      <c r="AX12" s="12"/>
      <c r="AY12" s="15">
        <v>501</v>
      </c>
      <c r="AZ12" s="14">
        <v>501</v>
      </c>
      <c r="BA12" s="12">
        <v>0</v>
      </c>
      <c r="BB12" s="15">
        <v>511</v>
      </c>
      <c r="BC12" s="14">
        <f t="shared" si="15"/>
        <v>511</v>
      </c>
      <c r="BD12" s="202">
        <f t="shared" si="16"/>
        <v>3.4412955465587043E-2</v>
      </c>
    </row>
    <row r="13" spans="1:56" ht="13.5" thickBot="1" x14ac:dyDescent="0.25">
      <c r="A13" s="16" t="s">
        <v>10</v>
      </c>
      <c r="B13" s="12">
        <v>1012</v>
      </c>
      <c r="C13" s="15">
        <v>0</v>
      </c>
      <c r="D13" s="14">
        <f t="shared" si="0"/>
        <v>1012</v>
      </c>
      <c r="E13" s="12">
        <v>995</v>
      </c>
      <c r="F13" s="15">
        <v>0</v>
      </c>
      <c r="G13" s="14">
        <f t="shared" si="1"/>
        <v>995</v>
      </c>
      <c r="H13" s="12">
        <v>924</v>
      </c>
      <c r="I13" s="15">
        <v>0</v>
      </c>
      <c r="J13" s="14">
        <f t="shared" si="2"/>
        <v>924</v>
      </c>
      <c r="K13" s="12">
        <v>981</v>
      </c>
      <c r="L13" s="15">
        <v>0</v>
      </c>
      <c r="M13" s="14">
        <f t="shared" si="3"/>
        <v>981</v>
      </c>
      <c r="N13" s="12">
        <v>864</v>
      </c>
      <c r="O13" s="15">
        <v>0</v>
      </c>
      <c r="P13" s="14">
        <f t="shared" si="4"/>
        <v>864</v>
      </c>
      <c r="Q13" s="12">
        <v>721</v>
      </c>
      <c r="R13" s="15">
        <v>0</v>
      </c>
      <c r="S13" s="14">
        <f t="shared" si="5"/>
        <v>721</v>
      </c>
      <c r="T13" s="12">
        <v>616</v>
      </c>
      <c r="U13" s="15"/>
      <c r="V13" s="14">
        <f t="shared" si="6"/>
        <v>616</v>
      </c>
      <c r="W13" s="12">
        <v>630</v>
      </c>
      <c r="X13" s="15">
        <v>0</v>
      </c>
      <c r="Y13" s="14">
        <f t="shared" si="7"/>
        <v>630</v>
      </c>
      <c r="Z13" s="12">
        <v>606</v>
      </c>
      <c r="AA13" s="15">
        <v>0</v>
      </c>
      <c r="AB13" s="14">
        <f t="shared" si="8"/>
        <v>606</v>
      </c>
      <c r="AC13" s="12">
        <v>580</v>
      </c>
      <c r="AD13" s="15">
        <v>0</v>
      </c>
      <c r="AE13" s="14">
        <f t="shared" si="9"/>
        <v>580</v>
      </c>
      <c r="AF13" s="12">
        <v>625</v>
      </c>
      <c r="AG13" s="15">
        <v>0</v>
      </c>
      <c r="AH13" s="14">
        <f t="shared" si="10"/>
        <v>625</v>
      </c>
      <c r="AI13" s="12">
        <v>624</v>
      </c>
      <c r="AJ13" s="15"/>
      <c r="AK13" s="14">
        <f t="shared" si="11"/>
        <v>624</v>
      </c>
      <c r="AL13" s="12">
        <v>624</v>
      </c>
      <c r="AM13" s="15"/>
      <c r="AN13" s="14">
        <f t="shared" si="12"/>
        <v>624</v>
      </c>
      <c r="AO13" s="12">
        <v>522</v>
      </c>
      <c r="AP13" s="15"/>
      <c r="AQ13" s="14">
        <f t="shared" si="13"/>
        <v>522</v>
      </c>
      <c r="AR13" s="12">
        <v>372</v>
      </c>
      <c r="AS13" s="15"/>
      <c r="AT13" s="14">
        <f t="shared" si="14"/>
        <v>372</v>
      </c>
      <c r="AU13" s="12">
        <v>383</v>
      </c>
      <c r="AV13" s="15"/>
      <c r="AW13" s="14">
        <v>383</v>
      </c>
      <c r="AX13" s="12">
        <v>346</v>
      </c>
      <c r="AY13" s="15"/>
      <c r="AZ13" s="14">
        <v>346</v>
      </c>
      <c r="BA13" s="12">
        <v>335</v>
      </c>
      <c r="BB13" s="15">
        <v>0</v>
      </c>
      <c r="BC13" s="14">
        <f t="shared" si="15"/>
        <v>335</v>
      </c>
      <c r="BD13" s="202">
        <f t="shared" si="16"/>
        <v>-0.46314102564102566</v>
      </c>
    </row>
    <row r="14" spans="1:56" ht="13.5" thickBot="1" x14ac:dyDescent="0.25">
      <c r="A14" s="11" t="s">
        <v>11</v>
      </c>
      <c r="B14" s="12">
        <v>64</v>
      </c>
      <c r="C14" s="15">
        <v>0</v>
      </c>
      <c r="D14" s="14">
        <f t="shared" si="0"/>
        <v>64</v>
      </c>
      <c r="E14" s="12">
        <v>82</v>
      </c>
      <c r="F14" s="15">
        <v>0</v>
      </c>
      <c r="G14" s="14">
        <f t="shared" si="1"/>
        <v>82</v>
      </c>
      <c r="H14" s="12">
        <f>59+2</f>
        <v>61</v>
      </c>
      <c r="I14" s="15">
        <v>0</v>
      </c>
      <c r="J14" s="14">
        <f t="shared" si="2"/>
        <v>61</v>
      </c>
      <c r="K14" s="12">
        <f>47+1</f>
        <v>48</v>
      </c>
      <c r="L14" s="15">
        <v>0</v>
      </c>
      <c r="M14" s="14">
        <f t="shared" si="3"/>
        <v>48</v>
      </c>
      <c r="N14" s="12">
        <v>40</v>
      </c>
      <c r="O14" s="15"/>
      <c r="P14" s="14">
        <f t="shared" si="4"/>
        <v>40</v>
      </c>
      <c r="Q14" s="12">
        <v>49</v>
      </c>
      <c r="R14" s="15">
        <v>0</v>
      </c>
      <c r="S14" s="14">
        <f t="shared" si="5"/>
        <v>49</v>
      </c>
      <c r="T14" s="12">
        <v>47</v>
      </c>
      <c r="U14" s="15"/>
      <c r="V14" s="14">
        <f t="shared" si="6"/>
        <v>47</v>
      </c>
      <c r="W14" s="12">
        <v>53</v>
      </c>
      <c r="X14" s="15">
        <v>0</v>
      </c>
      <c r="Y14" s="14">
        <f t="shared" si="7"/>
        <v>53</v>
      </c>
      <c r="Z14" s="12">
        <v>39</v>
      </c>
      <c r="AA14" s="15">
        <v>0</v>
      </c>
      <c r="AB14" s="14">
        <f t="shared" si="8"/>
        <v>39</v>
      </c>
      <c r="AC14" s="12">
        <v>36</v>
      </c>
      <c r="AD14" s="15">
        <v>0</v>
      </c>
      <c r="AE14" s="14">
        <f t="shared" si="9"/>
        <v>36</v>
      </c>
      <c r="AF14" s="12">
        <v>46</v>
      </c>
      <c r="AG14" s="15">
        <v>0</v>
      </c>
      <c r="AH14" s="14">
        <f t="shared" si="10"/>
        <v>46</v>
      </c>
      <c r="AI14" s="12">
        <v>35</v>
      </c>
      <c r="AJ14" s="15"/>
      <c r="AK14" s="14">
        <f t="shared" si="11"/>
        <v>35</v>
      </c>
      <c r="AL14" s="12">
        <v>24</v>
      </c>
      <c r="AM14" s="15"/>
      <c r="AN14" s="14">
        <f t="shared" si="12"/>
        <v>24</v>
      </c>
      <c r="AO14" s="12">
        <v>33</v>
      </c>
      <c r="AP14" s="15"/>
      <c r="AQ14" s="14">
        <f t="shared" si="13"/>
        <v>33</v>
      </c>
      <c r="AR14" s="12">
        <v>23</v>
      </c>
      <c r="AS14" s="15"/>
      <c r="AT14" s="14">
        <f t="shared" si="14"/>
        <v>23</v>
      </c>
      <c r="AU14" s="12">
        <v>34</v>
      </c>
      <c r="AV14" s="15"/>
      <c r="AW14" s="14">
        <v>34</v>
      </c>
      <c r="AX14" s="12">
        <v>25</v>
      </c>
      <c r="AY14" s="15"/>
      <c r="AZ14" s="14">
        <v>25</v>
      </c>
      <c r="BA14" s="12">
        <v>27</v>
      </c>
      <c r="BB14" s="15"/>
      <c r="BC14" s="14">
        <f t="shared" si="15"/>
        <v>27</v>
      </c>
      <c r="BD14" s="202">
        <f t="shared" si="16"/>
        <v>0.125</v>
      </c>
    </row>
    <row r="15" spans="1:56" ht="13.5" thickBot="1" x14ac:dyDescent="0.25">
      <c r="A15" s="17" t="s">
        <v>3</v>
      </c>
      <c r="B15" s="18">
        <f t="shared" ref="B15:G15" si="17">SUM(B6:B14)</f>
        <v>10665</v>
      </c>
      <c r="C15" s="19">
        <f t="shared" si="17"/>
        <v>1265</v>
      </c>
      <c r="D15" s="20">
        <f t="shared" si="17"/>
        <v>11930</v>
      </c>
      <c r="E15" s="18">
        <f t="shared" si="17"/>
        <v>11334</v>
      </c>
      <c r="F15" s="19">
        <f t="shared" si="17"/>
        <v>1346</v>
      </c>
      <c r="G15" s="20">
        <f t="shared" si="17"/>
        <v>12680</v>
      </c>
      <c r="H15" s="18">
        <f>SUM(H6:H14)</f>
        <v>11533</v>
      </c>
      <c r="I15" s="19">
        <f>SUM(I6:I14)</f>
        <v>1344</v>
      </c>
      <c r="J15" s="20">
        <f>SUM(J6:J14)</f>
        <v>12877</v>
      </c>
      <c r="K15" s="18">
        <f>SUM(K6:K14)</f>
        <v>11673</v>
      </c>
      <c r="L15" s="19">
        <f>SUM(L6:L14)</f>
        <v>1388</v>
      </c>
      <c r="M15" s="20">
        <f t="shared" si="3"/>
        <v>13061</v>
      </c>
      <c r="N15" s="18">
        <f>SUM(N6:N14)</f>
        <v>11941</v>
      </c>
      <c r="O15" s="19">
        <f>SUM(O6:O14)</f>
        <v>1442</v>
      </c>
      <c r="P15" s="19">
        <f>SUM(P6:P14)</f>
        <v>13383</v>
      </c>
      <c r="Q15" s="18">
        <f>SUM(Q6:Q14)</f>
        <v>12252</v>
      </c>
      <c r="R15" s="19">
        <f>SUM(R6:R14)</f>
        <v>1611</v>
      </c>
      <c r="S15" s="20">
        <f t="shared" si="5"/>
        <v>13863</v>
      </c>
      <c r="T15" s="18">
        <f>SUM(T6:T14)</f>
        <v>12454</v>
      </c>
      <c r="U15" s="19">
        <f>SUM(U6:U14)</f>
        <v>1629</v>
      </c>
      <c r="V15" s="20">
        <f t="shared" si="6"/>
        <v>14083</v>
      </c>
      <c r="W15" s="18">
        <f>SUM(W6:W14)</f>
        <v>12887</v>
      </c>
      <c r="X15" s="19">
        <f>SUM(X6:X14)</f>
        <v>1688</v>
      </c>
      <c r="Y15" s="20">
        <f t="shared" si="7"/>
        <v>14575</v>
      </c>
      <c r="Z15" s="18">
        <f>SUM(Z6:Z14)</f>
        <v>12968</v>
      </c>
      <c r="AA15" s="19">
        <f>SUM(AA6:AA14)</f>
        <v>1739</v>
      </c>
      <c r="AB15" s="20">
        <f t="shared" si="8"/>
        <v>14707</v>
      </c>
      <c r="AC15" s="18">
        <f>SUM(AC6:AC14)</f>
        <v>12549</v>
      </c>
      <c r="AD15" s="19">
        <f>SUM(AD6:AD14)</f>
        <v>1809</v>
      </c>
      <c r="AE15" s="20">
        <f t="shared" si="9"/>
        <v>14358</v>
      </c>
      <c r="AF15" s="18">
        <f>SUM(AF6:AF14)</f>
        <v>12656</v>
      </c>
      <c r="AG15" s="19">
        <f>SUM(AG6:AG14)</f>
        <v>1949</v>
      </c>
      <c r="AH15" s="20">
        <f t="shared" si="10"/>
        <v>14605</v>
      </c>
      <c r="AI15" s="18">
        <f>SUM(AI6:AI14)</f>
        <v>12454</v>
      </c>
      <c r="AJ15" s="19">
        <f>SUM(AJ6:AJ14)</f>
        <v>2004</v>
      </c>
      <c r="AK15" s="20">
        <f t="shared" si="11"/>
        <v>14458</v>
      </c>
      <c r="AL15" s="18">
        <f>SUM(AL6:AL14)</f>
        <v>12057</v>
      </c>
      <c r="AM15" s="19">
        <f>SUM(AM6:AM14)</f>
        <v>1984</v>
      </c>
      <c r="AN15" s="20">
        <f t="shared" si="12"/>
        <v>14041</v>
      </c>
      <c r="AO15" s="18">
        <f>SUM(AO6:AO14)</f>
        <v>10869</v>
      </c>
      <c r="AP15" s="19"/>
      <c r="AQ15" s="20">
        <f t="shared" si="13"/>
        <v>10869</v>
      </c>
      <c r="AR15" s="18">
        <f>SUM(AR6:AR14)</f>
        <v>10244</v>
      </c>
      <c r="AS15" s="19">
        <f>SUM(AS6:AS14)</f>
        <v>1955</v>
      </c>
      <c r="AT15" s="20">
        <f t="shared" si="14"/>
        <v>12199</v>
      </c>
      <c r="AU15" s="18">
        <f>SUM(AU6:AU14)</f>
        <v>10141</v>
      </c>
      <c r="AV15" s="19">
        <f>SUM(AV6:AV14)</f>
        <v>1963</v>
      </c>
      <c r="AW15" s="20">
        <f t="shared" ref="AW15" si="18">SUM(AU15:AV15)</f>
        <v>12104</v>
      </c>
      <c r="AX15" s="18">
        <f>SUM(AX6:AX14)</f>
        <v>10205</v>
      </c>
      <c r="AY15" s="19">
        <f>SUM(AY6:AY14)</f>
        <v>2029</v>
      </c>
      <c r="AZ15" s="20">
        <f t="shared" ref="AZ15" si="19">SUM(AX15:AY15)</f>
        <v>12234</v>
      </c>
      <c r="BA15" s="18">
        <f>SUM(BA6:BA14)</f>
        <v>10426</v>
      </c>
      <c r="BB15" s="19">
        <f>SUM(BB6:BB14)</f>
        <v>2064</v>
      </c>
      <c r="BC15" s="20">
        <f t="shared" si="15"/>
        <v>12490</v>
      </c>
      <c r="BD15" s="202">
        <f t="shared" si="16"/>
        <v>-0.11046221779075564</v>
      </c>
    </row>
    <row r="16" spans="1:56" ht="13.5" thickTop="1" x14ac:dyDescent="0.2">
      <c r="A16" s="1"/>
      <c r="AZ16" s="94"/>
      <c r="BC16" s="94"/>
    </row>
    <row r="17" spans="1:56" ht="13.5" thickBot="1" x14ac:dyDescent="0.25">
      <c r="A17" s="1" t="s">
        <v>12</v>
      </c>
    </row>
    <row r="18" spans="1:56" ht="13.5" customHeight="1" thickTop="1" x14ac:dyDescent="0.2">
      <c r="A18" s="89"/>
      <c r="B18" s="103">
        <v>2008</v>
      </c>
      <c r="C18" s="104">
        <v>2008</v>
      </c>
      <c r="D18" s="105">
        <v>2008</v>
      </c>
      <c r="E18" s="103">
        <v>2009</v>
      </c>
      <c r="F18" s="104">
        <v>2009</v>
      </c>
      <c r="G18" s="105">
        <v>2009</v>
      </c>
      <c r="H18" s="103">
        <v>2010</v>
      </c>
      <c r="I18" s="104">
        <v>2010</v>
      </c>
      <c r="J18" s="105">
        <v>2010</v>
      </c>
      <c r="K18" s="103">
        <v>2011</v>
      </c>
      <c r="L18" s="104">
        <v>2011</v>
      </c>
      <c r="M18" s="105">
        <v>2011</v>
      </c>
      <c r="N18" s="103">
        <v>2012</v>
      </c>
      <c r="O18" s="104">
        <v>2012</v>
      </c>
      <c r="P18" s="105">
        <v>2012</v>
      </c>
      <c r="Q18" s="103">
        <v>2013</v>
      </c>
      <c r="R18" s="104">
        <v>2013</v>
      </c>
      <c r="S18" s="105">
        <v>2013</v>
      </c>
      <c r="T18" s="103">
        <v>2014</v>
      </c>
      <c r="U18" s="104">
        <v>2014</v>
      </c>
      <c r="V18" s="105">
        <v>2014</v>
      </c>
      <c r="W18" s="103">
        <v>2015</v>
      </c>
      <c r="X18" s="104">
        <v>2015</v>
      </c>
      <c r="Y18" s="105">
        <v>2015</v>
      </c>
      <c r="Z18" s="103">
        <v>2016</v>
      </c>
      <c r="AA18" s="104">
        <v>2016</v>
      </c>
      <c r="AB18" s="105">
        <v>2016</v>
      </c>
      <c r="AC18" s="103">
        <v>2017</v>
      </c>
      <c r="AD18" s="104">
        <v>2017</v>
      </c>
      <c r="AE18" s="105">
        <v>2017</v>
      </c>
      <c r="AF18" s="103">
        <v>2018</v>
      </c>
      <c r="AG18" s="104">
        <v>2018</v>
      </c>
      <c r="AH18" s="105">
        <v>2018</v>
      </c>
      <c r="AI18" s="103">
        <v>2019</v>
      </c>
      <c r="AJ18" s="104">
        <v>2019</v>
      </c>
      <c r="AK18" s="105">
        <v>2019</v>
      </c>
      <c r="AL18" s="103">
        <v>2020</v>
      </c>
      <c r="AM18" s="104">
        <v>2020</v>
      </c>
      <c r="AN18" s="105">
        <v>2020</v>
      </c>
      <c r="AO18" s="103">
        <v>2021</v>
      </c>
      <c r="AP18" s="104">
        <v>2021</v>
      </c>
      <c r="AQ18" s="105">
        <v>2021</v>
      </c>
      <c r="AR18" s="103">
        <v>2022</v>
      </c>
      <c r="AS18" s="104">
        <v>2022</v>
      </c>
      <c r="AT18" s="105">
        <v>2022</v>
      </c>
      <c r="AU18" s="189">
        <v>2023</v>
      </c>
      <c r="AV18" s="190">
        <v>2023</v>
      </c>
      <c r="AW18" s="191">
        <v>2023</v>
      </c>
      <c r="AX18" s="196">
        <v>2024</v>
      </c>
      <c r="AY18" s="197">
        <v>2024</v>
      </c>
      <c r="AZ18" s="198">
        <v>2024</v>
      </c>
      <c r="BA18" s="205">
        <v>2025</v>
      </c>
      <c r="BB18" s="206">
        <v>2025</v>
      </c>
      <c r="BC18" s="207">
        <v>2025</v>
      </c>
      <c r="BD18" s="102"/>
    </row>
    <row r="19" spans="1:56" ht="13.5" thickBot="1" x14ac:dyDescent="0.25">
      <c r="A19" s="106"/>
      <c r="B19" s="2" t="s">
        <v>1</v>
      </c>
      <c r="C19" s="5" t="s">
        <v>2</v>
      </c>
      <c r="D19" s="4" t="s">
        <v>3</v>
      </c>
      <c r="E19" s="2" t="s">
        <v>1</v>
      </c>
      <c r="F19" s="5" t="s">
        <v>2</v>
      </c>
      <c r="G19" s="4" t="s">
        <v>3</v>
      </c>
      <c r="H19" s="2" t="s">
        <v>1</v>
      </c>
      <c r="I19" s="5" t="s">
        <v>2</v>
      </c>
      <c r="J19" s="4" t="s">
        <v>3</v>
      </c>
      <c r="K19" s="2" t="s">
        <v>1</v>
      </c>
      <c r="L19" s="5" t="s">
        <v>2</v>
      </c>
      <c r="M19" s="4" t="s">
        <v>3</v>
      </c>
      <c r="N19" s="2" t="s">
        <v>1</v>
      </c>
      <c r="O19" s="5" t="s">
        <v>2</v>
      </c>
      <c r="P19" s="4" t="s">
        <v>3</v>
      </c>
      <c r="Q19" s="2" t="s">
        <v>1</v>
      </c>
      <c r="R19" s="5" t="s">
        <v>2</v>
      </c>
      <c r="S19" s="4" t="s">
        <v>3</v>
      </c>
      <c r="T19" s="2" t="s">
        <v>1</v>
      </c>
      <c r="U19" s="5" t="s">
        <v>2</v>
      </c>
      <c r="V19" s="4" t="s">
        <v>3</v>
      </c>
      <c r="W19" s="2" t="s">
        <v>1</v>
      </c>
      <c r="X19" s="5" t="s">
        <v>2</v>
      </c>
      <c r="Y19" s="4" t="s">
        <v>3</v>
      </c>
      <c r="Z19" s="2" t="s">
        <v>1</v>
      </c>
      <c r="AA19" s="5" t="s">
        <v>2</v>
      </c>
      <c r="AB19" s="4" t="s">
        <v>3</v>
      </c>
      <c r="AC19" s="2" t="s">
        <v>1</v>
      </c>
      <c r="AD19" s="5" t="s">
        <v>2</v>
      </c>
      <c r="AE19" s="4" t="s">
        <v>3</v>
      </c>
      <c r="AF19" s="2" t="s">
        <v>1</v>
      </c>
      <c r="AG19" s="5" t="s">
        <v>2</v>
      </c>
      <c r="AH19" s="4" t="s">
        <v>3</v>
      </c>
      <c r="AI19" s="2" t="s">
        <v>1</v>
      </c>
      <c r="AJ19" s="5" t="s">
        <v>2</v>
      </c>
      <c r="AK19" s="4" t="s">
        <v>3</v>
      </c>
      <c r="AL19" s="2" t="s">
        <v>1</v>
      </c>
      <c r="AM19" s="5" t="s">
        <v>2</v>
      </c>
      <c r="AN19" s="4" t="s">
        <v>3</v>
      </c>
      <c r="AO19" s="2" t="s">
        <v>1</v>
      </c>
      <c r="AP19" s="5" t="s">
        <v>2</v>
      </c>
      <c r="AQ19" s="4" t="s">
        <v>3</v>
      </c>
      <c r="AR19" s="2" t="s">
        <v>1</v>
      </c>
      <c r="AS19" s="5" t="s">
        <v>2</v>
      </c>
      <c r="AT19" s="4" t="s">
        <v>3</v>
      </c>
      <c r="AU19" s="2" t="s">
        <v>1</v>
      </c>
      <c r="AV19" s="5" t="s">
        <v>2</v>
      </c>
      <c r="AW19" s="4" t="s">
        <v>3</v>
      </c>
      <c r="AX19" s="2" t="s">
        <v>1</v>
      </c>
      <c r="AY19" s="5" t="s">
        <v>2</v>
      </c>
      <c r="AZ19" s="4" t="s">
        <v>3</v>
      </c>
      <c r="BA19" s="2" t="s">
        <v>1</v>
      </c>
      <c r="BB19" s="5" t="s">
        <v>2</v>
      </c>
      <c r="BC19" s="4" t="s">
        <v>3</v>
      </c>
      <c r="BD19" s="93" t="s">
        <v>141</v>
      </c>
    </row>
    <row r="20" spans="1:56" ht="13.5" thickBot="1" x14ac:dyDescent="0.25">
      <c r="A20" s="6" t="s">
        <v>4</v>
      </c>
      <c r="B20" s="7">
        <v>838</v>
      </c>
      <c r="C20" s="10">
        <v>177</v>
      </c>
      <c r="D20" s="9">
        <f t="shared" ref="D20:D29" si="20">SUM(B20:C20)</f>
        <v>1015</v>
      </c>
      <c r="E20" s="7">
        <v>850</v>
      </c>
      <c r="F20" s="10">
        <v>190</v>
      </c>
      <c r="G20" s="9">
        <f t="shared" ref="G20:G28" si="21">SUM(E20:F20)</f>
        <v>1040</v>
      </c>
      <c r="H20" s="7">
        <v>945</v>
      </c>
      <c r="I20" s="10">
        <v>202</v>
      </c>
      <c r="J20" s="9">
        <f t="shared" ref="J20:J29" si="22">SUM(H20:I20)</f>
        <v>1147</v>
      </c>
      <c r="K20" s="7">
        <v>1065</v>
      </c>
      <c r="L20" s="10">
        <v>204</v>
      </c>
      <c r="M20" s="9">
        <f t="shared" ref="M20:M28" si="23">SUM(K20:L20)</f>
        <v>1269</v>
      </c>
      <c r="N20" s="7">
        <v>1096</v>
      </c>
      <c r="O20" s="10">
        <v>191</v>
      </c>
      <c r="P20" s="9">
        <f t="shared" ref="P20:P25" si="24">SUM(N20:O20)</f>
        <v>1287</v>
      </c>
      <c r="Q20" s="7">
        <v>1160</v>
      </c>
      <c r="R20" s="10">
        <v>195</v>
      </c>
      <c r="S20" s="9">
        <f t="shared" ref="S20:S25" si="25">SUM(Q20:R20)</f>
        <v>1355</v>
      </c>
      <c r="T20" s="7">
        <v>1268</v>
      </c>
      <c r="U20" s="10">
        <v>183</v>
      </c>
      <c r="V20" s="9">
        <f t="shared" ref="V20:V25" si="26">SUM(T20:U20)</f>
        <v>1451</v>
      </c>
      <c r="W20" s="7">
        <v>1120</v>
      </c>
      <c r="X20" s="10">
        <v>163</v>
      </c>
      <c r="Y20" s="9">
        <f t="shared" ref="Y20:Y25" si="27">SUM(W20:X20)</f>
        <v>1283</v>
      </c>
      <c r="Z20" s="7">
        <v>993</v>
      </c>
      <c r="AA20" s="10">
        <v>154</v>
      </c>
      <c r="AB20" s="9">
        <f t="shared" ref="AB20:AB25" si="28">SUM(Z20:AA20)</f>
        <v>1147</v>
      </c>
      <c r="AC20" s="7">
        <v>846</v>
      </c>
      <c r="AD20" s="10">
        <v>129</v>
      </c>
      <c r="AE20" s="9">
        <f t="shared" ref="AE20:AE25" si="29">SUM(AC20:AD20)</f>
        <v>975</v>
      </c>
      <c r="AF20" s="7">
        <v>791</v>
      </c>
      <c r="AG20" s="10">
        <v>137</v>
      </c>
      <c r="AH20" s="9">
        <f t="shared" ref="AH20:AH25" si="30">SUM(AF20:AG20)</f>
        <v>928</v>
      </c>
      <c r="AI20" s="7">
        <v>753</v>
      </c>
      <c r="AJ20" s="10">
        <v>134</v>
      </c>
      <c r="AK20" s="9">
        <f t="shared" ref="AK20:AK25" si="31">SUM(AI20:AJ20)</f>
        <v>887</v>
      </c>
      <c r="AL20" s="7">
        <v>771</v>
      </c>
      <c r="AM20" s="10">
        <v>153</v>
      </c>
      <c r="AN20" s="9">
        <f t="shared" ref="AN20:AN25" si="32">SUM(AL20:AM20)</f>
        <v>924</v>
      </c>
      <c r="AO20" s="7">
        <v>757</v>
      </c>
      <c r="AP20" s="10">
        <v>145</v>
      </c>
      <c r="AQ20" s="9">
        <f t="shared" ref="AQ20:AQ25" si="33">SUM(AO20:AP20)</f>
        <v>902</v>
      </c>
      <c r="AR20" s="7">
        <v>679</v>
      </c>
      <c r="AS20" s="10">
        <v>125</v>
      </c>
      <c r="AT20" s="9">
        <f t="shared" ref="AT20:AT25" si="34">SUM(AR20:AS20)</f>
        <v>804</v>
      </c>
      <c r="AU20" s="7">
        <v>650</v>
      </c>
      <c r="AV20" s="10">
        <v>135</v>
      </c>
      <c r="AW20" s="9">
        <v>785</v>
      </c>
      <c r="AX20" s="7">
        <v>599</v>
      </c>
      <c r="AY20" s="10">
        <v>124</v>
      </c>
      <c r="AZ20" s="9">
        <f>SUM(AX20:AY20)</f>
        <v>723</v>
      </c>
      <c r="BA20" s="7">
        <v>525</v>
      </c>
      <c r="BB20" s="10">
        <v>112</v>
      </c>
      <c r="BC20" s="9">
        <f>SUM(BA20:BB20)</f>
        <v>637</v>
      </c>
      <c r="BD20" s="202">
        <f>(BC20-AN20)/AN20</f>
        <v>-0.31060606060606061</v>
      </c>
    </row>
    <row r="21" spans="1:56" ht="13.5" thickBot="1" x14ac:dyDescent="0.25">
      <c r="A21" s="16" t="s">
        <v>6</v>
      </c>
      <c r="B21" s="12">
        <v>625</v>
      </c>
      <c r="C21" s="15">
        <v>400</v>
      </c>
      <c r="D21" s="14">
        <f t="shared" si="20"/>
        <v>1025</v>
      </c>
      <c r="E21" s="12">
        <v>607</v>
      </c>
      <c r="F21" s="15">
        <v>339</v>
      </c>
      <c r="G21" s="14">
        <f t="shared" si="21"/>
        <v>946</v>
      </c>
      <c r="H21" s="12">
        <v>581</v>
      </c>
      <c r="I21" s="15">
        <v>306</v>
      </c>
      <c r="J21" s="14">
        <f t="shared" si="22"/>
        <v>887</v>
      </c>
      <c r="K21" s="12">
        <v>630</v>
      </c>
      <c r="L21" s="15">
        <v>283</v>
      </c>
      <c r="M21" s="14">
        <f t="shared" si="23"/>
        <v>913</v>
      </c>
      <c r="N21" s="12">
        <v>626</v>
      </c>
      <c r="O21" s="15">
        <v>281</v>
      </c>
      <c r="P21" s="14">
        <f t="shared" si="24"/>
        <v>907</v>
      </c>
      <c r="Q21" s="12">
        <v>651</v>
      </c>
      <c r="R21" s="15">
        <v>281</v>
      </c>
      <c r="S21" s="14">
        <f t="shared" si="25"/>
        <v>932</v>
      </c>
      <c r="T21" s="12">
        <v>657</v>
      </c>
      <c r="U21" s="15">
        <v>324</v>
      </c>
      <c r="V21" s="14">
        <f t="shared" si="26"/>
        <v>981</v>
      </c>
      <c r="W21" s="12">
        <v>691</v>
      </c>
      <c r="X21" s="15">
        <v>326</v>
      </c>
      <c r="Y21" s="14">
        <f t="shared" si="27"/>
        <v>1017</v>
      </c>
      <c r="Z21" s="12">
        <v>710</v>
      </c>
      <c r="AA21" s="15">
        <v>334</v>
      </c>
      <c r="AB21" s="14">
        <f t="shared" si="28"/>
        <v>1044</v>
      </c>
      <c r="AC21" s="12">
        <v>682</v>
      </c>
      <c r="AD21" s="15">
        <v>313</v>
      </c>
      <c r="AE21" s="14">
        <f t="shared" si="29"/>
        <v>995</v>
      </c>
      <c r="AF21" s="12">
        <v>600</v>
      </c>
      <c r="AG21" s="15">
        <v>297</v>
      </c>
      <c r="AH21" s="14">
        <f t="shared" si="30"/>
        <v>897</v>
      </c>
      <c r="AI21" s="12">
        <v>580</v>
      </c>
      <c r="AJ21" s="15">
        <v>270</v>
      </c>
      <c r="AK21" s="14">
        <f t="shared" si="31"/>
        <v>850</v>
      </c>
      <c r="AL21" s="12">
        <v>571</v>
      </c>
      <c r="AM21" s="15">
        <v>289</v>
      </c>
      <c r="AN21" s="14">
        <f t="shared" si="32"/>
        <v>860</v>
      </c>
      <c r="AO21" s="12">
        <v>547</v>
      </c>
      <c r="AP21" s="15">
        <v>290</v>
      </c>
      <c r="AQ21" s="14">
        <f t="shared" si="33"/>
        <v>837</v>
      </c>
      <c r="AR21" s="12">
        <v>467</v>
      </c>
      <c r="AS21" s="15">
        <v>282</v>
      </c>
      <c r="AT21" s="14">
        <f t="shared" si="34"/>
        <v>749</v>
      </c>
      <c r="AU21" s="12">
        <v>477</v>
      </c>
      <c r="AV21" s="15">
        <v>295</v>
      </c>
      <c r="AW21" s="14">
        <v>772</v>
      </c>
      <c r="AX21" s="12">
        <v>420</v>
      </c>
      <c r="AY21" s="15">
        <v>279</v>
      </c>
      <c r="AZ21" s="14">
        <f>SUM(AX21:AY21)</f>
        <v>699</v>
      </c>
      <c r="BA21" s="12">
        <v>509</v>
      </c>
      <c r="BB21" s="15">
        <v>285</v>
      </c>
      <c r="BC21" s="14">
        <f t="shared" ref="BC21:BC29" si="35">SUM(BA21:BB21)</f>
        <v>794</v>
      </c>
      <c r="BD21" s="202">
        <f t="shared" ref="BD21:BD29" si="36">(BC21-AN21)/AN21</f>
        <v>-7.6744186046511634E-2</v>
      </c>
    </row>
    <row r="22" spans="1:56" ht="13.5" thickBot="1" x14ac:dyDescent="0.25">
      <c r="A22" s="11" t="s">
        <v>5</v>
      </c>
      <c r="B22" s="12">
        <v>245</v>
      </c>
      <c r="C22" s="15">
        <v>1336</v>
      </c>
      <c r="D22" s="14">
        <f t="shared" si="20"/>
        <v>1581</v>
      </c>
      <c r="E22" s="12">
        <v>222</v>
      </c>
      <c r="F22" s="15">
        <v>1178</v>
      </c>
      <c r="G22" s="14">
        <f t="shared" si="21"/>
        <v>1400</v>
      </c>
      <c r="H22" s="12">
        <v>234</v>
      </c>
      <c r="I22" s="15">
        <v>1036</v>
      </c>
      <c r="J22" s="14">
        <f t="shared" si="22"/>
        <v>1270</v>
      </c>
      <c r="K22" s="12">
        <v>210</v>
      </c>
      <c r="L22" s="15">
        <v>999</v>
      </c>
      <c r="M22" s="14">
        <f t="shared" si="23"/>
        <v>1209</v>
      </c>
      <c r="N22" s="12">
        <v>197</v>
      </c>
      <c r="O22" s="15">
        <v>987</v>
      </c>
      <c r="P22" s="14">
        <f t="shared" si="24"/>
        <v>1184</v>
      </c>
      <c r="Q22" s="12">
        <v>210</v>
      </c>
      <c r="R22" s="15">
        <v>859</v>
      </c>
      <c r="S22" s="14">
        <f t="shared" si="25"/>
        <v>1069</v>
      </c>
      <c r="T22" s="12">
        <v>174</v>
      </c>
      <c r="U22" s="15">
        <v>842</v>
      </c>
      <c r="V22" s="14">
        <f t="shared" si="26"/>
        <v>1016</v>
      </c>
      <c r="W22" s="12">
        <v>186</v>
      </c>
      <c r="X22" s="15">
        <v>805</v>
      </c>
      <c r="Y22" s="14">
        <f t="shared" si="27"/>
        <v>991</v>
      </c>
      <c r="Z22" s="12">
        <v>134</v>
      </c>
      <c r="AA22" s="15">
        <v>713</v>
      </c>
      <c r="AB22" s="14">
        <f t="shared" si="28"/>
        <v>847</v>
      </c>
      <c r="AC22" s="12">
        <v>116</v>
      </c>
      <c r="AD22" s="15">
        <v>626</v>
      </c>
      <c r="AE22" s="14">
        <f t="shared" si="29"/>
        <v>742</v>
      </c>
      <c r="AF22" s="12">
        <v>117</v>
      </c>
      <c r="AG22" s="15">
        <v>533</v>
      </c>
      <c r="AH22" s="14">
        <f t="shared" si="30"/>
        <v>650</v>
      </c>
      <c r="AI22" s="12">
        <v>117</v>
      </c>
      <c r="AJ22" s="15">
        <v>472</v>
      </c>
      <c r="AK22" s="14">
        <f t="shared" si="31"/>
        <v>589</v>
      </c>
      <c r="AL22" s="12">
        <v>117</v>
      </c>
      <c r="AM22" s="15">
        <v>441</v>
      </c>
      <c r="AN22" s="14">
        <f t="shared" si="32"/>
        <v>558</v>
      </c>
      <c r="AO22" s="12">
        <v>111</v>
      </c>
      <c r="AP22" s="15">
        <v>448</v>
      </c>
      <c r="AQ22" s="14">
        <f t="shared" si="33"/>
        <v>559</v>
      </c>
      <c r="AR22" s="12">
        <v>111</v>
      </c>
      <c r="AS22" s="15">
        <v>376</v>
      </c>
      <c r="AT22" s="14">
        <f t="shared" si="34"/>
        <v>487</v>
      </c>
      <c r="AU22" s="12">
        <v>83</v>
      </c>
      <c r="AV22" s="15">
        <v>311</v>
      </c>
      <c r="AW22" s="14">
        <v>394</v>
      </c>
      <c r="AX22" s="12">
        <v>68</v>
      </c>
      <c r="AY22" s="15">
        <v>290</v>
      </c>
      <c r="AZ22" s="14">
        <f t="shared" ref="AZ22:AZ25" si="37">SUM(AX22:AY22)</f>
        <v>358</v>
      </c>
      <c r="BA22" s="12">
        <v>63</v>
      </c>
      <c r="BB22" s="15">
        <v>299</v>
      </c>
      <c r="BC22" s="14">
        <f t="shared" si="35"/>
        <v>362</v>
      </c>
      <c r="BD22" s="202">
        <f t="shared" si="36"/>
        <v>-0.35125448028673834</v>
      </c>
    </row>
    <row r="23" spans="1:56" ht="13.5" thickBot="1" x14ac:dyDescent="0.25">
      <c r="A23" s="11" t="s">
        <v>7</v>
      </c>
      <c r="B23" s="12">
        <v>225</v>
      </c>
      <c r="C23" s="15">
        <v>269</v>
      </c>
      <c r="D23" s="14">
        <f t="shared" si="20"/>
        <v>494</v>
      </c>
      <c r="E23" s="12">
        <v>199</v>
      </c>
      <c r="F23" s="15">
        <v>210</v>
      </c>
      <c r="G23" s="14">
        <f t="shared" si="21"/>
        <v>409</v>
      </c>
      <c r="H23" s="12">
        <v>222</v>
      </c>
      <c r="I23" s="15">
        <v>214</v>
      </c>
      <c r="J23" s="14">
        <f t="shared" si="22"/>
        <v>436</v>
      </c>
      <c r="K23" s="12">
        <v>257</v>
      </c>
      <c r="L23" s="15">
        <v>245</v>
      </c>
      <c r="M23" s="14">
        <f t="shared" si="23"/>
        <v>502</v>
      </c>
      <c r="N23" s="12">
        <v>292</v>
      </c>
      <c r="O23" s="15">
        <v>276</v>
      </c>
      <c r="P23" s="14">
        <f t="shared" si="24"/>
        <v>568</v>
      </c>
      <c r="Q23" s="12">
        <v>339</v>
      </c>
      <c r="R23" s="15">
        <v>313</v>
      </c>
      <c r="S23" s="14">
        <f t="shared" si="25"/>
        <v>652</v>
      </c>
      <c r="T23" s="12">
        <v>392</v>
      </c>
      <c r="U23" s="15">
        <v>335</v>
      </c>
      <c r="V23" s="14">
        <f t="shared" si="26"/>
        <v>727</v>
      </c>
      <c r="W23" s="12">
        <v>471</v>
      </c>
      <c r="X23" s="15">
        <v>354</v>
      </c>
      <c r="Y23" s="14">
        <f t="shared" si="27"/>
        <v>825</v>
      </c>
      <c r="Z23" s="12">
        <v>491</v>
      </c>
      <c r="AA23" s="15">
        <v>385</v>
      </c>
      <c r="AB23" s="14">
        <f t="shared" si="28"/>
        <v>876</v>
      </c>
      <c r="AC23" s="12">
        <v>484</v>
      </c>
      <c r="AD23" s="15">
        <v>405</v>
      </c>
      <c r="AE23" s="14">
        <f t="shared" si="29"/>
        <v>889</v>
      </c>
      <c r="AF23" s="12">
        <v>546</v>
      </c>
      <c r="AG23" s="15">
        <v>427</v>
      </c>
      <c r="AH23" s="14">
        <f t="shared" si="30"/>
        <v>973</v>
      </c>
      <c r="AI23" s="12">
        <f>493+6</f>
        <v>499</v>
      </c>
      <c r="AJ23" s="15">
        <v>448</v>
      </c>
      <c r="AK23" s="14">
        <f t="shared" si="31"/>
        <v>947</v>
      </c>
      <c r="AL23" s="12">
        <f>475+8</f>
        <v>483</v>
      </c>
      <c r="AM23" s="15">
        <v>461</v>
      </c>
      <c r="AN23" s="14">
        <f t="shared" si="32"/>
        <v>944</v>
      </c>
      <c r="AO23" s="12">
        <v>492</v>
      </c>
      <c r="AP23" s="15">
        <v>441</v>
      </c>
      <c r="AQ23" s="14">
        <f t="shared" si="33"/>
        <v>933</v>
      </c>
      <c r="AR23" s="12">
        <v>427</v>
      </c>
      <c r="AS23" s="15">
        <v>392</v>
      </c>
      <c r="AT23" s="14">
        <f t="shared" si="34"/>
        <v>819</v>
      </c>
      <c r="AU23" s="12">
        <v>404</v>
      </c>
      <c r="AV23" s="15">
        <v>361</v>
      </c>
      <c r="AW23" s="14">
        <v>765</v>
      </c>
      <c r="AX23" s="12">
        <v>370</v>
      </c>
      <c r="AY23" s="15">
        <v>322</v>
      </c>
      <c r="AZ23" s="14">
        <f t="shared" si="37"/>
        <v>692</v>
      </c>
      <c r="BA23" s="12">
        <f>328+17</f>
        <v>345</v>
      </c>
      <c r="BB23" s="15">
        <v>301</v>
      </c>
      <c r="BC23" s="14">
        <f t="shared" si="35"/>
        <v>646</v>
      </c>
      <c r="BD23" s="202">
        <f t="shared" si="36"/>
        <v>-0.31567796610169491</v>
      </c>
    </row>
    <row r="24" spans="1:56" ht="13.5" thickBot="1" x14ac:dyDescent="0.25">
      <c r="A24" s="11" t="s">
        <v>9</v>
      </c>
      <c r="B24" s="12">
        <v>215</v>
      </c>
      <c r="C24" s="15">
        <v>77</v>
      </c>
      <c r="D24" s="14">
        <f t="shared" si="20"/>
        <v>292</v>
      </c>
      <c r="E24" s="12">
        <v>256</v>
      </c>
      <c r="F24" s="15">
        <v>85</v>
      </c>
      <c r="G24" s="14">
        <f t="shared" si="21"/>
        <v>341</v>
      </c>
      <c r="H24" s="12">
        <v>330</v>
      </c>
      <c r="I24" s="15">
        <v>102</v>
      </c>
      <c r="J24" s="14">
        <f t="shared" si="22"/>
        <v>432</v>
      </c>
      <c r="K24" s="12">
        <v>326</v>
      </c>
      <c r="L24" s="15">
        <v>85</v>
      </c>
      <c r="M24" s="14">
        <f t="shared" si="23"/>
        <v>411</v>
      </c>
      <c r="N24" s="12">
        <v>351</v>
      </c>
      <c r="O24" s="15">
        <v>73</v>
      </c>
      <c r="P24" s="14">
        <f t="shared" si="24"/>
        <v>424</v>
      </c>
      <c r="Q24" s="12">
        <v>418</v>
      </c>
      <c r="R24" s="15">
        <v>81</v>
      </c>
      <c r="S24" s="14">
        <f t="shared" si="25"/>
        <v>499</v>
      </c>
      <c r="T24" s="12">
        <v>438</v>
      </c>
      <c r="U24" s="15">
        <v>66</v>
      </c>
      <c r="V24" s="14">
        <f t="shared" si="26"/>
        <v>504</v>
      </c>
      <c r="W24" s="12">
        <v>453</v>
      </c>
      <c r="X24" s="15">
        <v>60</v>
      </c>
      <c r="Y24" s="14">
        <f t="shared" si="27"/>
        <v>513</v>
      </c>
      <c r="Z24" s="12">
        <v>405</v>
      </c>
      <c r="AA24" s="15">
        <v>66</v>
      </c>
      <c r="AB24" s="14">
        <f t="shared" si="28"/>
        <v>471</v>
      </c>
      <c r="AC24" s="12">
        <v>404</v>
      </c>
      <c r="AD24" s="15">
        <v>70</v>
      </c>
      <c r="AE24" s="14">
        <f t="shared" si="29"/>
        <v>474</v>
      </c>
      <c r="AF24" s="12">
        <v>328</v>
      </c>
      <c r="AG24" s="15">
        <v>66</v>
      </c>
      <c r="AH24" s="14">
        <f t="shared" si="30"/>
        <v>394</v>
      </c>
      <c r="AI24" s="12">
        <v>299</v>
      </c>
      <c r="AJ24" s="15">
        <v>49</v>
      </c>
      <c r="AK24" s="14">
        <f t="shared" si="31"/>
        <v>348</v>
      </c>
      <c r="AL24" s="12">
        <v>348</v>
      </c>
      <c r="AM24" s="15">
        <v>37</v>
      </c>
      <c r="AN24" s="14">
        <f t="shared" si="32"/>
        <v>385</v>
      </c>
      <c r="AO24" s="12">
        <v>332</v>
      </c>
      <c r="AP24" s="15">
        <v>69</v>
      </c>
      <c r="AQ24" s="14">
        <f t="shared" si="33"/>
        <v>401</v>
      </c>
      <c r="AR24" s="12">
        <v>314</v>
      </c>
      <c r="AS24" s="15">
        <v>59</v>
      </c>
      <c r="AT24" s="14">
        <f t="shared" si="34"/>
        <v>373</v>
      </c>
      <c r="AU24" s="12">
        <v>299</v>
      </c>
      <c r="AV24" s="15">
        <v>50</v>
      </c>
      <c r="AW24" s="14">
        <v>349</v>
      </c>
      <c r="AX24" s="12">
        <v>253</v>
      </c>
      <c r="AY24" s="15">
        <v>46</v>
      </c>
      <c r="AZ24" s="14">
        <f t="shared" si="37"/>
        <v>299</v>
      </c>
      <c r="BA24" s="12">
        <v>285</v>
      </c>
      <c r="BB24" s="15">
        <v>63</v>
      </c>
      <c r="BC24" s="14">
        <f t="shared" si="35"/>
        <v>348</v>
      </c>
      <c r="BD24" s="202">
        <f t="shared" si="36"/>
        <v>-9.6103896103896108E-2</v>
      </c>
    </row>
    <row r="25" spans="1:56" ht="13.5" thickBot="1" x14ac:dyDescent="0.25">
      <c r="A25" s="16" t="s">
        <v>8</v>
      </c>
      <c r="B25" s="12">
        <v>740</v>
      </c>
      <c r="C25" s="15">
        <v>128</v>
      </c>
      <c r="D25" s="14">
        <f t="shared" si="20"/>
        <v>868</v>
      </c>
      <c r="E25" s="12">
        <v>754</v>
      </c>
      <c r="F25" s="15">
        <v>170</v>
      </c>
      <c r="G25" s="14">
        <f t="shared" si="21"/>
        <v>924</v>
      </c>
      <c r="H25" s="12">
        <v>720</v>
      </c>
      <c r="I25" s="15">
        <v>210</v>
      </c>
      <c r="J25" s="14">
        <f t="shared" si="22"/>
        <v>930</v>
      </c>
      <c r="K25" s="12">
        <v>743</v>
      </c>
      <c r="L25" s="15">
        <v>223</v>
      </c>
      <c r="M25" s="14">
        <f t="shared" si="23"/>
        <v>966</v>
      </c>
      <c r="N25" s="12">
        <v>755</v>
      </c>
      <c r="O25" s="15">
        <v>200</v>
      </c>
      <c r="P25" s="14">
        <f t="shared" si="24"/>
        <v>955</v>
      </c>
      <c r="Q25" s="12">
        <v>641</v>
      </c>
      <c r="R25" s="15">
        <v>148</v>
      </c>
      <c r="S25" s="14">
        <f t="shared" si="25"/>
        <v>789</v>
      </c>
      <c r="T25" s="12">
        <v>614</v>
      </c>
      <c r="U25" s="15">
        <v>116</v>
      </c>
      <c r="V25" s="14">
        <f t="shared" si="26"/>
        <v>730</v>
      </c>
      <c r="W25" s="12">
        <v>466</v>
      </c>
      <c r="X25" s="15">
        <v>72</v>
      </c>
      <c r="Y25" s="14">
        <f t="shared" si="27"/>
        <v>538</v>
      </c>
      <c r="Z25" s="12">
        <v>430</v>
      </c>
      <c r="AA25" s="15">
        <v>53</v>
      </c>
      <c r="AB25" s="14">
        <f t="shared" si="28"/>
        <v>483</v>
      </c>
      <c r="AC25" s="12">
        <v>390</v>
      </c>
      <c r="AD25" s="15">
        <v>80</v>
      </c>
      <c r="AE25" s="14">
        <f t="shared" si="29"/>
        <v>470</v>
      </c>
      <c r="AF25" s="12">
        <v>360</v>
      </c>
      <c r="AG25" s="15">
        <v>101</v>
      </c>
      <c r="AH25" s="14">
        <f t="shared" si="30"/>
        <v>461</v>
      </c>
      <c r="AI25" s="12">
        <v>443</v>
      </c>
      <c r="AJ25" s="15">
        <v>93</v>
      </c>
      <c r="AK25" s="14">
        <f t="shared" si="31"/>
        <v>536</v>
      </c>
      <c r="AL25" s="12">
        <v>368</v>
      </c>
      <c r="AM25" s="15">
        <v>87</v>
      </c>
      <c r="AN25" s="14">
        <f t="shared" si="32"/>
        <v>455</v>
      </c>
      <c r="AO25" s="12">
        <v>335</v>
      </c>
      <c r="AP25" s="15">
        <v>77</v>
      </c>
      <c r="AQ25" s="14">
        <f t="shared" si="33"/>
        <v>412</v>
      </c>
      <c r="AR25" s="12">
        <v>291</v>
      </c>
      <c r="AS25" s="15">
        <v>78</v>
      </c>
      <c r="AT25" s="14">
        <f t="shared" si="34"/>
        <v>369</v>
      </c>
      <c r="AU25" s="12">
        <v>298</v>
      </c>
      <c r="AV25" s="15">
        <v>88</v>
      </c>
      <c r="AW25" s="14">
        <v>386</v>
      </c>
      <c r="AX25" s="12">
        <v>329</v>
      </c>
      <c r="AY25" s="15">
        <v>91</v>
      </c>
      <c r="AZ25" s="14">
        <f t="shared" si="37"/>
        <v>420</v>
      </c>
      <c r="BA25" s="12">
        <v>331</v>
      </c>
      <c r="BB25" s="15">
        <v>83</v>
      </c>
      <c r="BC25" s="14">
        <f t="shared" si="35"/>
        <v>414</v>
      </c>
      <c r="BD25" s="202">
        <f t="shared" si="36"/>
        <v>-9.0109890109890109E-2</v>
      </c>
    </row>
    <row r="26" spans="1:56" ht="13.5" thickBot="1" x14ac:dyDescent="0.25">
      <c r="A26" s="16" t="s">
        <v>31</v>
      </c>
      <c r="B26" s="12"/>
      <c r="C26" s="15"/>
      <c r="D26" s="14"/>
      <c r="E26" s="12"/>
      <c r="F26" s="15"/>
      <c r="G26" s="14"/>
      <c r="H26" s="12"/>
      <c r="I26" s="15"/>
      <c r="J26" s="14"/>
      <c r="K26" s="12"/>
      <c r="L26" s="15">
        <v>0</v>
      </c>
      <c r="M26" s="14">
        <f t="shared" si="23"/>
        <v>0</v>
      </c>
      <c r="N26" s="12"/>
      <c r="O26" s="15"/>
      <c r="P26" s="14">
        <f t="shared" ref="P26" si="38">SUM(N26:O26)</f>
        <v>0</v>
      </c>
      <c r="Q26" s="12">
        <v>0</v>
      </c>
      <c r="R26" s="15">
        <v>0</v>
      </c>
      <c r="S26" s="14">
        <f t="shared" ref="S26:S29" si="39">SUM(Q26:R26)</f>
        <v>0</v>
      </c>
      <c r="T26" s="12">
        <v>0</v>
      </c>
      <c r="U26" s="15">
        <v>0</v>
      </c>
      <c r="V26" s="14">
        <f t="shared" ref="V26:V29" si="40">SUM(T26:U26)</f>
        <v>0</v>
      </c>
      <c r="W26" s="12">
        <v>0</v>
      </c>
      <c r="X26" s="15">
        <v>0</v>
      </c>
      <c r="Y26" s="14">
        <f>SUM(W26:X26)</f>
        <v>0</v>
      </c>
      <c r="Z26" s="12"/>
      <c r="AA26" s="15"/>
      <c r="AB26" s="14">
        <f>SUM(Z26:AA26)</f>
        <v>0</v>
      </c>
      <c r="AC26" s="12">
        <v>0</v>
      </c>
      <c r="AD26" s="15">
        <v>0</v>
      </c>
      <c r="AE26" s="14">
        <f>SUM(AC26:AD26)</f>
        <v>0</v>
      </c>
      <c r="AF26" s="12">
        <v>0</v>
      </c>
      <c r="AG26" s="15">
        <v>0</v>
      </c>
      <c r="AH26" s="14">
        <f>SUM(AF26:AG26)</f>
        <v>0</v>
      </c>
      <c r="AI26" s="12"/>
      <c r="AJ26" s="15"/>
      <c r="AK26" s="14">
        <f>SUM(AI26:AJ26)</f>
        <v>0</v>
      </c>
      <c r="AL26" s="12"/>
      <c r="AM26" s="15"/>
      <c r="AN26" s="14">
        <f>SUM(AL26:AM26)</f>
        <v>0</v>
      </c>
      <c r="AO26" s="12"/>
      <c r="AP26" s="15"/>
      <c r="AQ26" s="14">
        <f>SUM(AO26:AP26)</f>
        <v>0</v>
      </c>
      <c r="AR26" s="12"/>
      <c r="AS26" s="15"/>
      <c r="AT26" s="14">
        <f>SUM(AR26:AS26)</f>
        <v>0</v>
      </c>
      <c r="AU26" s="12"/>
      <c r="AV26" s="15"/>
      <c r="AW26" s="14"/>
      <c r="AX26" s="12"/>
      <c r="AY26" s="15"/>
      <c r="AZ26" s="14"/>
      <c r="BA26" s="12">
        <v>0</v>
      </c>
      <c r="BB26" s="15">
        <v>2</v>
      </c>
      <c r="BC26" s="14">
        <f t="shared" si="35"/>
        <v>2</v>
      </c>
      <c r="BD26" s="202" t="e">
        <f t="shared" si="36"/>
        <v>#DIV/0!</v>
      </c>
    </row>
    <row r="27" spans="1:56" ht="13.5" thickBot="1" x14ac:dyDescent="0.25">
      <c r="A27" s="16" t="s">
        <v>10</v>
      </c>
      <c r="B27" s="12">
        <v>238</v>
      </c>
      <c r="C27" s="15">
        <v>0</v>
      </c>
      <c r="D27" s="14">
        <f t="shared" si="20"/>
        <v>238</v>
      </c>
      <c r="E27" s="12">
        <v>236</v>
      </c>
      <c r="F27" s="15">
        <v>0</v>
      </c>
      <c r="G27" s="14">
        <f t="shared" si="21"/>
        <v>236</v>
      </c>
      <c r="H27" s="12">
        <v>231</v>
      </c>
      <c r="I27" s="15">
        <v>0</v>
      </c>
      <c r="J27" s="14">
        <f t="shared" si="22"/>
        <v>231</v>
      </c>
      <c r="K27" s="12">
        <v>192</v>
      </c>
      <c r="L27" s="15">
        <v>0</v>
      </c>
      <c r="M27" s="14">
        <f t="shared" si="23"/>
        <v>192</v>
      </c>
      <c r="N27" s="12">
        <v>182</v>
      </c>
      <c r="O27" s="15">
        <v>0</v>
      </c>
      <c r="P27" s="14">
        <f t="shared" ref="P27:P28" si="41">SUM(N27:O27)</f>
        <v>182</v>
      </c>
      <c r="Q27" s="12">
        <v>204</v>
      </c>
      <c r="R27" s="15">
        <v>0</v>
      </c>
      <c r="S27" s="14">
        <f t="shared" si="39"/>
        <v>204</v>
      </c>
      <c r="T27" s="12">
        <v>170</v>
      </c>
      <c r="U27" s="15"/>
      <c r="V27" s="14">
        <f t="shared" si="40"/>
        <v>170</v>
      </c>
      <c r="W27" s="12">
        <v>162</v>
      </c>
      <c r="X27" s="15">
        <v>0</v>
      </c>
      <c r="Y27" s="14">
        <f t="shared" ref="Y27:Y29" si="42">SUM(W27:X27)</f>
        <v>162</v>
      </c>
      <c r="Z27" s="12">
        <v>145</v>
      </c>
      <c r="AA27" s="15">
        <v>0</v>
      </c>
      <c r="AB27" s="14">
        <f t="shared" ref="AB27:AB29" si="43">SUM(Z27:AA27)</f>
        <v>145</v>
      </c>
      <c r="AC27" s="12">
        <v>123</v>
      </c>
      <c r="AD27" s="15">
        <v>0</v>
      </c>
      <c r="AE27" s="14">
        <f t="shared" ref="AE27:AE29" si="44">SUM(AC27:AD27)</f>
        <v>123</v>
      </c>
      <c r="AF27" s="12">
        <v>121</v>
      </c>
      <c r="AG27" s="15">
        <v>0</v>
      </c>
      <c r="AH27" s="14">
        <f t="shared" ref="AH27:AH29" si="45">SUM(AF27:AG27)</f>
        <v>121</v>
      </c>
      <c r="AI27" s="12">
        <v>123</v>
      </c>
      <c r="AJ27" s="15"/>
      <c r="AK27" s="14">
        <f t="shared" ref="AK27:AK29" si="46">SUM(AI27:AJ27)</f>
        <v>123</v>
      </c>
      <c r="AL27" s="12">
        <v>142</v>
      </c>
      <c r="AM27" s="15">
        <v>0</v>
      </c>
      <c r="AN27" s="14">
        <f t="shared" ref="AN27:AN29" si="47">SUM(AL27:AM27)</f>
        <v>142</v>
      </c>
      <c r="AO27" s="12">
        <v>121</v>
      </c>
      <c r="AP27" s="15"/>
      <c r="AQ27" s="14">
        <f t="shared" ref="AQ27:AQ29" si="48">SUM(AO27:AP27)</f>
        <v>121</v>
      </c>
      <c r="AR27" s="12">
        <v>122</v>
      </c>
      <c r="AS27" s="15"/>
      <c r="AT27" s="14">
        <f t="shared" ref="AT27:AT29" si="49">SUM(AR27:AS27)</f>
        <v>122</v>
      </c>
      <c r="AU27" s="12">
        <v>126</v>
      </c>
      <c r="AV27" s="15"/>
      <c r="AW27" s="14"/>
      <c r="AX27" s="12">
        <v>126</v>
      </c>
      <c r="AY27" s="15"/>
      <c r="AZ27" s="14">
        <v>126</v>
      </c>
      <c r="BA27" s="12">
        <v>86</v>
      </c>
      <c r="BB27" s="15">
        <v>0</v>
      </c>
      <c r="BC27" s="14">
        <f t="shared" si="35"/>
        <v>86</v>
      </c>
      <c r="BD27" s="202">
        <f t="shared" si="36"/>
        <v>-0.39436619718309857</v>
      </c>
    </row>
    <row r="28" spans="1:56" ht="13.5" thickBot="1" x14ac:dyDescent="0.25">
      <c r="A28" s="11" t="s">
        <v>11</v>
      </c>
      <c r="B28" s="12">
        <v>315</v>
      </c>
      <c r="C28" s="15">
        <v>0</v>
      </c>
      <c r="D28" s="14">
        <f t="shared" si="20"/>
        <v>315</v>
      </c>
      <c r="E28" s="12">
        <v>403</v>
      </c>
      <c r="F28" s="15">
        <v>0</v>
      </c>
      <c r="G28" s="14">
        <f t="shared" si="21"/>
        <v>403</v>
      </c>
      <c r="H28" s="12">
        <v>354</v>
      </c>
      <c r="I28" s="15"/>
      <c r="J28" s="14">
        <f t="shared" si="22"/>
        <v>354</v>
      </c>
      <c r="K28" s="12">
        <v>377</v>
      </c>
      <c r="L28" s="15"/>
      <c r="M28" s="14">
        <f t="shared" si="23"/>
        <v>377</v>
      </c>
      <c r="N28" s="12">
        <v>376</v>
      </c>
      <c r="O28" s="15"/>
      <c r="P28" s="14">
        <f t="shared" si="41"/>
        <v>376</v>
      </c>
      <c r="Q28" s="12">
        <v>397</v>
      </c>
      <c r="R28" s="15">
        <v>0</v>
      </c>
      <c r="S28" s="14">
        <f t="shared" si="39"/>
        <v>397</v>
      </c>
      <c r="T28" s="12">
        <v>342</v>
      </c>
      <c r="U28" s="15"/>
      <c r="V28" s="14">
        <f t="shared" si="40"/>
        <v>342</v>
      </c>
      <c r="W28" s="12">
        <v>357</v>
      </c>
      <c r="X28" s="15">
        <v>0</v>
      </c>
      <c r="Y28" s="14">
        <f t="shared" si="42"/>
        <v>357</v>
      </c>
      <c r="Z28" s="12">
        <v>292</v>
      </c>
      <c r="AA28" s="15">
        <v>0</v>
      </c>
      <c r="AB28" s="14">
        <f t="shared" si="43"/>
        <v>292</v>
      </c>
      <c r="AC28" s="12">
        <v>307</v>
      </c>
      <c r="AD28" s="15">
        <v>0</v>
      </c>
      <c r="AE28" s="14">
        <f t="shared" si="44"/>
        <v>307</v>
      </c>
      <c r="AF28" s="12">
        <f>275+5</f>
        <v>280</v>
      </c>
      <c r="AG28" s="15">
        <v>0</v>
      </c>
      <c r="AH28" s="14">
        <f t="shared" si="45"/>
        <v>280</v>
      </c>
      <c r="AI28" s="12">
        <f>270+5</f>
        <v>275</v>
      </c>
      <c r="AJ28" s="15"/>
      <c r="AK28" s="14">
        <f t="shared" si="46"/>
        <v>275</v>
      </c>
      <c r="AL28" s="12">
        <f>236+7</f>
        <v>243</v>
      </c>
      <c r="AM28" s="15">
        <v>0</v>
      </c>
      <c r="AN28" s="14">
        <f t="shared" si="47"/>
        <v>243</v>
      </c>
      <c r="AO28" s="12">
        <v>207</v>
      </c>
      <c r="AP28" s="15"/>
      <c r="AQ28" s="14">
        <f t="shared" si="48"/>
        <v>207</v>
      </c>
      <c r="AR28" s="12">
        <v>200</v>
      </c>
      <c r="AS28" s="15"/>
      <c r="AT28" s="14">
        <f t="shared" si="49"/>
        <v>200</v>
      </c>
      <c r="AU28" s="12">
        <v>241</v>
      </c>
      <c r="AV28" s="15"/>
      <c r="AW28" s="14">
        <v>241</v>
      </c>
      <c r="AX28" s="12">
        <v>217</v>
      </c>
      <c r="AY28" s="15"/>
      <c r="AZ28" s="14">
        <v>217</v>
      </c>
      <c r="BA28" s="12">
        <v>200</v>
      </c>
      <c r="BB28" s="15"/>
      <c r="BC28" s="14">
        <f t="shared" si="35"/>
        <v>200</v>
      </c>
      <c r="BD28" s="202">
        <f t="shared" si="36"/>
        <v>-0.17695473251028807</v>
      </c>
    </row>
    <row r="29" spans="1:56" ht="13.5" thickBot="1" x14ac:dyDescent="0.25">
      <c r="A29" s="17" t="s">
        <v>3</v>
      </c>
      <c r="B29" s="25">
        <f>SUM(B20:B28)</f>
        <v>3441</v>
      </c>
      <c r="C29" s="19">
        <f>SUM(C20:C28)</f>
        <v>2387</v>
      </c>
      <c r="D29" s="20">
        <f t="shared" si="20"/>
        <v>5828</v>
      </c>
      <c r="E29" s="25">
        <f>SUM(E20:E28)</f>
        <v>3527</v>
      </c>
      <c r="F29" s="19">
        <f>SUM(F20:F28)</f>
        <v>2172</v>
      </c>
      <c r="G29" s="19">
        <f>SUM(G20:G28)</f>
        <v>5699</v>
      </c>
      <c r="H29" s="25">
        <f>SUM(H20:H28)</f>
        <v>3617</v>
      </c>
      <c r="I29" s="19">
        <f>SUM(I20:I28)</f>
        <v>2070</v>
      </c>
      <c r="J29" s="20">
        <f t="shared" si="22"/>
        <v>5687</v>
      </c>
      <c r="K29" s="25">
        <f t="shared" ref="K29:R29" si="50">SUM(K20:K28)</f>
        <v>3800</v>
      </c>
      <c r="L29" s="19">
        <f t="shared" si="50"/>
        <v>2039</v>
      </c>
      <c r="M29" s="19">
        <f t="shared" si="50"/>
        <v>5839</v>
      </c>
      <c r="N29" s="25">
        <f t="shared" si="50"/>
        <v>3875</v>
      </c>
      <c r="O29" s="19">
        <f t="shared" si="50"/>
        <v>2008</v>
      </c>
      <c r="P29" s="19">
        <f t="shared" si="50"/>
        <v>5883</v>
      </c>
      <c r="Q29" s="25">
        <f t="shared" si="50"/>
        <v>4020</v>
      </c>
      <c r="R29" s="19">
        <f t="shared" si="50"/>
        <v>1877</v>
      </c>
      <c r="S29" s="20">
        <f t="shared" si="39"/>
        <v>5897</v>
      </c>
      <c r="T29" s="25">
        <f t="shared" ref="T29:U29" si="51">SUM(T20:T28)</f>
        <v>4055</v>
      </c>
      <c r="U29" s="19">
        <f t="shared" si="51"/>
        <v>1866</v>
      </c>
      <c r="V29" s="20">
        <f t="shared" si="40"/>
        <v>5921</v>
      </c>
      <c r="W29" s="25">
        <f t="shared" ref="W29:X29" si="52">SUM(W20:W28)</f>
        <v>3906</v>
      </c>
      <c r="X29" s="19">
        <f t="shared" si="52"/>
        <v>1780</v>
      </c>
      <c r="Y29" s="20">
        <f t="shared" si="42"/>
        <v>5686</v>
      </c>
      <c r="Z29" s="18">
        <f t="shared" ref="Z29:AA29" si="53">SUM(Z20:Z28)</f>
        <v>3600</v>
      </c>
      <c r="AA29" s="19">
        <f t="shared" si="53"/>
        <v>1705</v>
      </c>
      <c r="AB29" s="20">
        <f t="shared" si="43"/>
        <v>5305</v>
      </c>
      <c r="AC29" s="18">
        <f t="shared" ref="AC29:AD29" si="54">SUM(AC20:AC28)</f>
        <v>3352</v>
      </c>
      <c r="AD29" s="19">
        <f t="shared" si="54"/>
        <v>1623</v>
      </c>
      <c r="AE29" s="20">
        <f t="shared" si="44"/>
        <v>4975</v>
      </c>
      <c r="AF29" s="18">
        <f t="shared" ref="AF29:AG29" si="55">SUM(AF20:AF28)</f>
        <v>3143</v>
      </c>
      <c r="AG29" s="19">
        <f t="shared" si="55"/>
        <v>1561</v>
      </c>
      <c r="AH29" s="20">
        <f t="shared" si="45"/>
        <v>4704</v>
      </c>
      <c r="AI29" s="18">
        <f t="shared" ref="AI29:AJ29" si="56">SUM(AI20:AI28)</f>
        <v>3089</v>
      </c>
      <c r="AJ29" s="19">
        <f t="shared" si="56"/>
        <v>1466</v>
      </c>
      <c r="AK29" s="20">
        <f t="shared" si="46"/>
        <v>4555</v>
      </c>
      <c r="AL29" s="18">
        <f t="shared" ref="AL29:AM29" si="57">SUM(AL20:AL28)</f>
        <v>3043</v>
      </c>
      <c r="AM29" s="19">
        <f t="shared" si="57"/>
        <v>1468</v>
      </c>
      <c r="AN29" s="20">
        <f t="shared" si="47"/>
        <v>4511</v>
      </c>
      <c r="AO29" s="18">
        <f t="shared" ref="AO29:AP29" si="58">SUM(AO20:AO28)</f>
        <v>2902</v>
      </c>
      <c r="AP29" s="19">
        <f t="shared" si="58"/>
        <v>1470</v>
      </c>
      <c r="AQ29" s="20">
        <f t="shared" si="48"/>
        <v>4372</v>
      </c>
      <c r="AR29" s="18">
        <f t="shared" ref="AR29:AS29" si="59">SUM(AR20:AR28)</f>
        <v>2611</v>
      </c>
      <c r="AS29" s="19">
        <f t="shared" si="59"/>
        <v>1312</v>
      </c>
      <c r="AT29" s="20">
        <f t="shared" si="49"/>
        <v>3923</v>
      </c>
      <c r="AU29" s="18">
        <f t="shared" ref="AU29:AV29" si="60">SUM(AU20:AU28)</f>
        <v>2578</v>
      </c>
      <c r="AV29" s="19">
        <f t="shared" si="60"/>
        <v>1240</v>
      </c>
      <c r="AW29" s="20">
        <f t="shared" ref="AW29" si="61">SUM(AU29:AV29)</f>
        <v>3818</v>
      </c>
      <c r="AX29" s="18">
        <f t="shared" ref="AX29:AY29" si="62">SUM(AX20:AX28)</f>
        <v>2382</v>
      </c>
      <c r="AY29" s="19">
        <f t="shared" si="62"/>
        <v>1152</v>
      </c>
      <c r="AZ29" s="20">
        <f t="shared" ref="AZ29" si="63">SUM(AX29:AY29)</f>
        <v>3534</v>
      </c>
      <c r="BA29" s="18">
        <f t="shared" ref="BA29:BB29" si="64">SUM(BA20:BA28)</f>
        <v>2344</v>
      </c>
      <c r="BB29" s="19">
        <f t="shared" si="64"/>
        <v>1145</v>
      </c>
      <c r="BC29" s="20">
        <f t="shared" si="35"/>
        <v>3489</v>
      </c>
      <c r="BD29" s="202">
        <f t="shared" si="36"/>
        <v>-0.22655730436710264</v>
      </c>
    </row>
    <row r="30" spans="1:56" ht="13.5" thickTop="1" x14ac:dyDescent="0.2">
      <c r="A30" s="1"/>
      <c r="T30" s="95"/>
      <c r="W30" s="95"/>
      <c r="Z30" s="95"/>
      <c r="AC30" s="95"/>
      <c r="AF30" s="200"/>
      <c r="AI30" s="200"/>
      <c r="AL30" s="200"/>
      <c r="AO30" s="200"/>
      <c r="AR30" s="200"/>
      <c r="AU30" s="200"/>
      <c r="AX30" s="200"/>
      <c r="AZ30" s="94"/>
      <c r="BA30" s="200"/>
      <c r="BC30" s="94"/>
    </row>
    <row r="31" spans="1:56" ht="13.5" thickBot="1" x14ac:dyDescent="0.25">
      <c r="A31" s="1" t="s">
        <v>3</v>
      </c>
    </row>
    <row r="32" spans="1:56" ht="13.5" customHeight="1" thickTop="1" x14ac:dyDescent="0.2">
      <c r="A32" s="89"/>
      <c r="B32" s="103">
        <v>2008</v>
      </c>
      <c r="C32" s="104">
        <v>2008</v>
      </c>
      <c r="D32" s="105">
        <v>2008</v>
      </c>
      <c r="E32" s="103">
        <v>2009</v>
      </c>
      <c r="F32" s="104">
        <v>2009</v>
      </c>
      <c r="G32" s="105">
        <v>2009</v>
      </c>
      <c r="H32" s="103">
        <v>2010</v>
      </c>
      <c r="I32" s="104">
        <v>2010</v>
      </c>
      <c r="J32" s="105">
        <v>2010</v>
      </c>
      <c r="K32" s="103">
        <v>2011</v>
      </c>
      <c r="L32" s="104">
        <v>2011</v>
      </c>
      <c r="M32" s="105">
        <v>2011</v>
      </c>
      <c r="N32" s="103">
        <v>2012</v>
      </c>
      <c r="O32" s="104">
        <v>2012</v>
      </c>
      <c r="P32" s="105">
        <v>2012</v>
      </c>
      <c r="Q32" s="103">
        <v>2013</v>
      </c>
      <c r="R32" s="104">
        <v>2013</v>
      </c>
      <c r="S32" s="105">
        <v>2013</v>
      </c>
      <c r="T32" s="103">
        <v>2014</v>
      </c>
      <c r="U32" s="104">
        <v>2014</v>
      </c>
      <c r="V32" s="105">
        <v>2014</v>
      </c>
      <c r="W32" s="103">
        <v>2015</v>
      </c>
      <c r="X32" s="104">
        <v>2015</v>
      </c>
      <c r="Y32" s="105">
        <v>2015</v>
      </c>
      <c r="Z32" s="103">
        <v>2016</v>
      </c>
      <c r="AA32" s="104">
        <v>2016</v>
      </c>
      <c r="AB32" s="105">
        <v>2016</v>
      </c>
      <c r="AC32" s="103">
        <v>2017</v>
      </c>
      <c r="AD32" s="104">
        <v>2017</v>
      </c>
      <c r="AE32" s="105">
        <v>2017</v>
      </c>
      <c r="AF32" s="103">
        <v>2018</v>
      </c>
      <c r="AG32" s="104">
        <v>2018</v>
      </c>
      <c r="AH32" s="105">
        <v>2018</v>
      </c>
      <c r="AI32" s="103">
        <v>2019</v>
      </c>
      <c r="AJ32" s="104">
        <v>2019</v>
      </c>
      <c r="AK32" s="105">
        <v>2019</v>
      </c>
      <c r="AL32" s="103">
        <v>2020</v>
      </c>
      <c r="AM32" s="104">
        <v>2020</v>
      </c>
      <c r="AN32" s="105">
        <v>2020</v>
      </c>
      <c r="AO32" s="103">
        <v>2021</v>
      </c>
      <c r="AP32" s="104">
        <v>2021</v>
      </c>
      <c r="AQ32" s="105">
        <v>2021</v>
      </c>
      <c r="AR32" s="103">
        <v>2022</v>
      </c>
      <c r="AS32" s="104">
        <v>2022</v>
      </c>
      <c r="AT32" s="105">
        <v>2022</v>
      </c>
      <c r="AU32" s="189">
        <v>2023</v>
      </c>
      <c r="AV32" s="190">
        <v>2023</v>
      </c>
      <c r="AW32" s="191">
        <v>2023</v>
      </c>
      <c r="AX32" s="196">
        <v>2024</v>
      </c>
      <c r="AY32" s="197">
        <v>2024</v>
      </c>
      <c r="AZ32" s="198">
        <v>2024</v>
      </c>
      <c r="BA32" s="205">
        <v>2025</v>
      </c>
      <c r="BB32" s="206">
        <v>2025</v>
      </c>
      <c r="BC32" s="207">
        <v>2025</v>
      </c>
      <c r="BD32" s="102"/>
    </row>
    <row r="33" spans="1:57" ht="13.5" thickBot="1" x14ac:dyDescent="0.25">
      <c r="A33" s="106"/>
      <c r="B33" s="2" t="s">
        <v>1</v>
      </c>
      <c r="C33" s="5" t="s">
        <v>2</v>
      </c>
      <c r="D33" s="4" t="s">
        <v>3</v>
      </c>
      <c r="E33" s="2" t="s">
        <v>1</v>
      </c>
      <c r="F33" s="5" t="s">
        <v>2</v>
      </c>
      <c r="G33" s="4" t="s">
        <v>3</v>
      </c>
      <c r="H33" s="2" t="s">
        <v>1</v>
      </c>
      <c r="I33" s="5" t="s">
        <v>2</v>
      </c>
      <c r="J33" s="4" t="s">
        <v>3</v>
      </c>
      <c r="K33" s="2" t="s">
        <v>1</v>
      </c>
      <c r="L33" s="5" t="s">
        <v>2</v>
      </c>
      <c r="M33" s="4" t="s">
        <v>3</v>
      </c>
      <c r="N33" s="2" t="s">
        <v>1</v>
      </c>
      <c r="O33" s="5" t="s">
        <v>2</v>
      </c>
      <c r="P33" s="4" t="s">
        <v>3</v>
      </c>
      <c r="Q33" s="2" t="s">
        <v>1</v>
      </c>
      <c r="R33" s="5" t="s">
        <v>2</v>
      </c>
      <c r="S33" s="4" t="s">
        <v>3</v>
      </c>
      <c r="T33" s="2" t="s">
        <v>1</v>
      </c>
      <c r="U33" s="5" t="s">
        <v>2</v>
      </c>
      <c r="V33" s="4" t="s">
        <v>3</v>
      </c>
      <c r="W33" s="2" t="s">
        <v>1</v>
      </c>
      <c r="X33" s="5" t="s">
        <v>2</v>
      </c>
      <c r="Y33" s="4" t="s">
        <v>3</v>
      </c>
      <c r="Z33" s="2" t="s">
        <v>1</v>
      </c>
      <c r="AA33" s="5" t="s">
        <v>2</v>
      </c>
      <c r="AB33" s="4" t="s">
        <v>3</v>
      </c>
      <c r="AC33" s="2" t="s">
        <v>1</v>
      </c>
      <c r="AD33" s="5" t="s">
        <v>2</v>
      </c>
      <c r="AE33" s="4" t="s">
        <v>3</v>
      </c>
      <c r="AF33" s="2" t="s">
        <v>1</v>
      </c>
      <c r="AG33" s="5" t="s">
        <v>2</v>
      </c>
      <c r="AH33" s="4" t="s">
        <v>3</v>
      </c>
      <c r="AI33" s="2" t="s">
        <v>1</v>
      </c>
      <c r="AJ33" s="5" t="s">
        <v>2</v>
      </c>
      <c r="AK33" s="4" t="s">
        <v>3</v>
      </c>
      <c r="AL33" s="2" t="s">
        <v>1</v>
      </c>
      <c r="AM33" s="5" t="s">
        <v>2</v>
      </c>
      <c r="AN33" s="4" t="s">
        <v>3</v>
      </c>
      <c r="AO33" s="2" t="s">
        <v>1</v>
      </c>
      <c r="AP33" s="5" t="s">
        <v>2</v>
      </c>
      <c r="AQ33" s="4" t="s">
        <v>3</v>
      </c>
      <c r="AR33" s="2" t="s">
        <v>1</v>
      </c>
      <c r="AS33" s="5" t="s">
        <v>2</v>
      </c>
      <c r="AT33" s="4" t="s">
        <v>3</v>
      </c>
      <c r="AU33" s="2" t="s">
        <v>1</v>
      </c>
      <c r="AV33" s="5" t="s">
        <v>2</v>
      </c>
      <c r="AW33" s="4" t="s">
        <v>3</v>
      </c>
      <c r="AX33" s="2" t="s">
        <v>1</v>
      </c>
      <c r="AY33" s="5" t="s">
        <v>2</v>
      </c>
      <c r="AZ33" s="4" t="s">
        <v>3</v>
      </c>
      <c r="BA33" s="2" t="s">
        <v>1</v>
      </c>
      <c r="BB33" s="5" t="s">
        <v>2</v>
      </c>
      <c r="BC33" s="4" t="s">
        <v>3</v>
      </c>
      <c r="BD33" s="93" t="s">
        <v>141</v>
      </c>
    </row>
    <row r="34" spans="1:57" ht="13.5" thickBot="1" x14ac:dyDescent="0.25">
      <c r="A34" s="6" t="s">
        <v>4</v>
      </c>
      <c r="B34" s="7">
        <f t="shared" ref="B34:C39" si="65">B6+B20</f>
        <v>4793</v>
      </c>
      <c r="C34" s="8">
        <f t="shared" si="65"/>
        <v>342</v>
      </c>
      <c r="D34" s="9">
        <f>SUM(B34:C34)</f>
        <v>5135</v>
      </c>
      <c r="E34" s="7">
        <f t="shared" ref="E34:G39" si="66">E6+E20</f>
        <v>5144</v>
      </c>
      <c r="F34" s="8">
        <f t="shared" si="66"/>
        <v>391</v>
      </c>
      <c r="G34" s="8">
        <f t="shared" si="66"/>
        <v>5535</v>
      </c>
      <c r="H34" s="7">
        <f t="shared" ref="H34:J39" si="67">H6+H20</f>
        <v>5711</v>
      </c>
      <c r="I34" s="8">
        <f t="shared" si="67"/>
        <v>417</v>
      </c>
      <c r="J34" s="8">
        <f t="shared" si="67"/>
        <v>6128</v>
      </c>
      <c r="K34" s="7">
        <f t="shared" ref="K34:M34" si="68">K6+K20</f>
        <v>5914</v>
      </c>
      <c r="L34" s="8">
        <f t="shared" si="68"/>
        <v>423</v>
      </c>
      <c r="M34" s="9">
        <f t="shared" si="68"/>
        <v>6337</v>
      </c>
      <c r="N34" s="7">
        <f t="shared" ref="N34:P34" si="69">N6+N20</f>
        <v>6111</v>
      </c>
      <c r="O34" s="8">
        <f t="shared" si="69"/>
        <v>435</v>
      </c>
      <c r="P34" s="9">
        <f t="shared" si="69"/>
        <v>6546</v>
      </c>
      <c r="Q34" s="7">
        <f t="shared" ref="Q34:R34" si="70">Q6+Q20</f>
        <v>6389</v>
      </c>
      <c r="R34" s="8">
        <f t="shared" si="70"/>
        <v>455</v>
      </c>
      <c r="S34" s="9">
        <f>SUM(Q34:R34)</f>
        <v>6844</v>
      </c>
      <c r="T34" s="7">
        <f t="shared" ref="T34:U34" si="71">T6+T20</f>
        <v>6340</v>
      </c>
      <c r="U34" s="8">
        <f t="shared" si="71"/>
        <v>418</v>
      </c>
      <c r="V34" s="9">
        <f>SUM(T34:U34)</f>
        <v>6758</v>
      </c>
      <c r="W34" s="7">
        <f t="shared" ref="W34:X34" si="72">W6+W20</f>
        <v>6180</v>
      </c>
      <c r="X34" s="10">
        <f t="shared" si="72"/>
        <v>383</v>
      </c>
      <c r="Y34" s="9">
        <f>SUM(W34:X34)</f>
        <v>6563</v>
      </c>
      <c r="Z34" s="7">
        <f t="shared" ref="Z34:AA34" si="73">Z6+Z20</f>
        <v>5917</v>
      </c>
      <c r="AA34" s="10">
        <f t="shared" si="73"/>
        <v>356</v>
      </c>
      <c r="AB34" s="9">
        <f>SUM(Z34:AA34)</f>
        <v>6273</v>
      </c>
      <c r="AC34" s="7">
        <f t="shared" ref="AC34:AD34" si="74">AC6+AC20</f>
        <v>5422</v>
      </c>
      <c r="AD34" s="10">
        <f t="shared" si="74"/>
        <v>348</v>
      </c>
      <c r="AE34" s="9">
        <f>SUM(AC34:AD34)</f>
        <v>5770</v>
      </c>
      <c r="AF34" s="7">
        <f t="shared" ref="AF34:AG34" si="75">AF6+AF20</f>
        <v>5341</v>
      </c>
      <c r="AG34" s="10">
        <f t="shared" si="75"/>
        <v>369</v>
      </c>
      <c r="AH34" s="9">
        <f>SUM(AF34:AG34)</f>
        <v>5710</v>
      </c>
      <c r="AI34" s="7">
        <f t="shared" ref="AI34:AJ34" si="76">AI6+AI20</f>
        <v>5230</v>
      </c>
      <c r="AJ34" s="10">
        <f t="shared" si="76"/>
        <v>365</v>
      </c>
      <c r="AK34" s="9">
        <f>SUM(AI34:AJ34)</f>
        <v>5595</v>
      </c>
      <c r="AL34" s="7">
        <f t="shared" ref="AL34:AM34" si="77">AL6+AL20</f>
        <v>5095</v>
      </c>
      <c r="AM34" s="10">
        <f t="shared" si="77"/>
        <v>363</v>
      </c>
      <c r="AN34" s="9">
        <f>SUM(AL34:AM34)</f>
        <v>5458</v>
      </c>
      <c r="AO34" s="7">
        <f t="shared" ref="AO34:AP34" si="78">AO6+AO20</f>
        <v>4617</v>
      </c>
      <c r="AP34" s="10">
        <f t="shared" si="78"/>
        <v>346</v>
      </c>
      <c r="AQ34" s="9">
        <f>SUM(AO34:AP34)</f>
        <v>4963</v>
      </c>
      <c r="AR34" s="7">
        <f t="shared" ref="AR34:AS34" si="79">AR6+AR20</f>
        <v>4285</v>
      </c>
      <c r="AS34" s="10">
        <f t="shared" si="79"/>
        <v>399</v>
      </c>
      <c r="AT34" s="9">
        <f>SUM(AR34:AS34)</f>
        <v>4684</v>
      </c>
      <c r="AU34" s="7">
        <f t="shared" ref="AU34:AV34" si="80">AU6+AU20</f>
        <v>4163</v>
      </c>
      <c r="AV34" s="10">
        <f t="shared" si="80"/>
        <v>418</v>
      </c>
      <c r="AW34" s="9">
        <f>SUM(AU34:AV34)</f>
        <v>4581</v>
      </c>
      <c r="AX34" s="7">
        <f t="shared" ref="AX34:AY34" si="81">AX6+AX20</f>
        <v>4002</v>
      </c>
      <c r="AY34" s="10">
        <f t="shared" si="81"/>
        <v>464</v>
      </c>
      <c r="AZ34" s="9">
        <f>SUM(AX34:AY34)</f>
        <v>4466</v>
      </c>
      <c r="BA34" s="7">
        <v>3958</v>
      </c>
      <c r="BB34" s="10">
        <v>466</v>
      </c>
      <c r="BC34" s="9">
        <f>SUM(BA34:BB34)</f>
        <v>4424</v>
      </c>
      <c r="BD34" s="203">
        <f>(BC34-AN34)/AN34</f>
        <v>-0.18944668376694759</v>
      </c>
      <c r="BE34" s="100"/>
    </row>
    <row r="35" spans="1:57" ht="13.5" thickBot="1" x14ac:dyDescent="0.25">
      <c r="A35" s="16" t="s">
        <v>6</v>
      </c>
      <c r="B35" s="12">
        <f t="shared" si="65"/>
        <v>2160</v>
      </c>
      <c r="C35" s="13">
        <f t="shared" si="65"/>
        <v>503</v>
      </c>
      <c r="D35" s="14">
        <f t="shared" ref="D35:D43" si="82">SUM(B35:C35)</f>
        <v>2663</v>
      </c>
      <c r="E35" s="12">
        <f t="shared" si="66"/>
        <v>2109</v>
      </c>
      <c r="F35" s="13">
        <f t="shared" si="66"/>
        <v>488</v>
      </c>
      <c r="G35" s="13">
        <f t="shared" si="66"/>
        <v>2597</v>
      </c>
      <c r="H35" s="12">
        <f t="shared" si="67"/>
        <v>2068</v>
      </c>
      <c r="I35" s="13">
        <f t="shared" si="67"/>
        <v>478</v>
      </c>
      <c r="J35" s="13">
        <f t="shared" si="67"/>
        <v>2546</v>
      </c>
      <c r="K35" s="12">
        <f t="shared" ref="K35:M35" si="83">K7+K21</f>
        <v>2069</v>
      </c>
      <c r="L35" s="13">
        <f t="shared" si="83"/>
        <v>422</v>
      </c>
      <c r="M35" s="14">
        <f t="shared" si="83"/>
        <v>2491</v>
      </c>
      <c r="N35" s="12">
        <f t="shared" ref="N35:P35" si="84">N7+N21</f>
        <v>2092</v>
      </c>
      <c r="O35" s="13">
        <f t="shared" si="84"/>
        <v>418</v>
      </c>
      <c r="P35" s="14">
        <f t="shared" si="84"/>
        <v>2510</v>
      </c>
      <c r="Q35" s="12">
        <f t="shared" ref="Q35:R35" si="85">Q7+Q21</f>
        <v>2216</v>
      </c>
      <c r="R35" s="13">
        <f t="shared" si="85"/>
        <v>411</v>
      </c>
      <c r="S35" s="14">
        <f t="shared" ref="S35:S43" si="86">SUM(Q35:R35)</f>
        <v>2627</v>
      </c>
      <c r="T35" s="12">
        <f t="shared" ref="T35:U35" si="87">T7+T21</f>
        <v>2360</v>
      </c>
      <c r="U35" s="13">
        <f t="shared" si="87"/>
        <v>466</v>
      </c>
      <c r="V35" s="14">
        <f t="shared" ref="V35:V43" si="88">SUM(T35:U35)</f>
        <v>2826</v>
      </c>
      <c r="W35" s="12">
        <f t="shared" ref="W35:X35" si="89">W7+W21</f>
        <v>2507</v>
      </c>
      <c r="X35" s="15">
        <f t="shared" si="89"/>
        <v>466</v>
      </c>
      <c r="Y35" s="14">
        <f t="shared" ref="Y35:Y43" si="90">SUM(W35:X35)</f>
        <v>2973</v>
      </c>
      <c r="Z35" s="12">
        <f t="shared" ref="Z35:AA35" si="91">Z7+Z21</f>
        <v>2545</v>
      </c>
      <c r="AA35" s="15">
        <f t="shared" si="91"/>
        <v>474</v>
      </c>
      <c r="AB35" s="14">
        <f t="shared" ref="AB35:AB43" si="92">SUM(Z35:AA35)</f>
        <v>3019</v>
      </c>
      <c r="AC35" s="12">
        <f t="shared" ref="AC35:AD35" si="93">AC7+AC21</f>
        <v>2486</v>
      </c>
      <c r="AD35" s="15">
        <f t="shared" si="93"/>
        <v>440</v>
      </c>
      <c r="AE35" s="14">
        <f t="shared" ref="AE35:AE43" si="94">SUM(AC35:AD35)</f>
        <v>2926</v>
      </c>
      <c r="AF35" s="12">
        <f t="shared" ref="AF35:AG35" si="95">AF7+AF21</f>
        <v>2397</v>
      </c>
      <c r="AG35" s="15">
        <f t="shared" si="95"/>
        <v>422</v>
      </c>
      <c r="AH35" s="14">
        <f t="shared" ref="AH35:AH43" si="96">SUM(AF35:AG35)</f>
        <v>2819</v>
      </c>
      <c r="AI35" s="12">
        <f t="shared" ref="AI35:AJ35" si="97">AI7+AI21</f>
        <v>2378</v>
      </c>
      <c r="AJ35" s="15">
        <f t="shared" si="97"/>
        <v>415</v>
      </c>
      <c r="AK35" s="14">
        <f t="shared" ref="AK35:AK43" si="98">SUM(AI35:AJ35)</f>
        <v>2793</v>
      </c>
      <c r="AL35" s="12">
        <f t="shared" ref="AL35:AM35" si="99">AL7+AL21</f>
        <v>2278</v>
      </c>
      <c r="AM35" s="15">
        <f t="shared" si="99"/>
        <v>444</v>
      </c>
      <c r="AN35" s="14">
        <f t="shared" ref="AN35:AN43" si="100">SUM(AL35:AM35)</f>
        <v>2722</v>
      </c>
      <c r="AO35" s="12">
        <f t="shared" ref="AO35:AP35" si="101">AO7+AO21</f>
        <v>2147</v>
      </c>
      <c r="AP35" s="15">
        <f t="shared" si="101"/>
        <v>434</v>
      </c>
      <c r="AQ35" s="14">
        <f t="shared" ref="AQ35:AQ43" si="102">SUM(AO35:AP35)</f>
        <v>2581</v>
      </c>
      <c r="AR35" s="12">
        <f t="shared" ref="AR35:AS35" si="103">AR7+AR21</f>
        <v>2031</v>
      </c>
      <c r="AS35" s="15">
        <f t="shared" si="103"/>
        <v>435</v>
      </c>
      <c r="AT35" s="14">
        <f t="shared" ref="AT35:AT43" si="104">SUM(AR35:AS35)</f>
        <v>2466</v>
      </c>
      <c r="AU35" s="12">
        <f t="shared" ref="AU35:AV35" si="105">AU7+AU21</f>
        <v>2077</v>
      </c>
      <c r="AV35" s="15">
        <f t="shared" si="105"/>
        <v>441</v>
      </c>
      <c r="AW35" s="14">
        <f t="shared" ref="AW35:AW43" si="106">SUM(AU35:AV35)</f>
        <v>2518</v>
      </c>
      <c r="AX35" s="12">
        <f t="shared" ref="AX35:AY35" si="107">AX7+AX21</f>
        <v>2134</v>
      </c>
      <c r="AY35" s="15">
        <f t="shared" si="107"/>
        <v>428</v>
      </c>
      <c r="AZ35" s="14">
        <f t="shared" ref="AZ35:AZ43" si="108">SUM(AX35:AY35)</f>
        <v>2562</v>
      </c>
      <c r="BA35" s="12">
        <v>2277</v>
      </c>
      <c r="BB35" s="15">
        <v>410</v>
      </c>
      <c r="BC35" s="14">
        <f t="shared" ref="BC35:BC43" si="109">SUM(BA35:BB35)</f>
        <v>2687</v>
      </c>
      <c r="BD35" s="203">
        <f t="shared" ref="BD35:BD43" si="110">(BC35-AN35)/AN35</f>
        <v>-1.2858192505510653E-2</v>
      </c>
      <c r="BE35" s="100"/>
    </row>
    <row r="36" spans="1:57" ht="13.5" thickBot="1" x14ac:dyDescent="0.25">
      <c r="A36" s="11" t="s">
        <v>5</v>
      </c>
      <c r="B36" s="12">
        <f t="shared" si="65"/>
        <v>1414</v>
      </c>
      <c r="C36" s="13">
        <f t="shared" si="65"/>
        <v>1860</v>
      </c>
      <c r="D36" s="14">
        <f t="shared" si="82"/>
        <v>3274</v>
      </c>
      <c r="E36" s="12">
        <f t="shared" si="66"/>
        <v>1394</v>
      </c>
      <c r="F36" s="13">
        <f t="shared" si="66"/>
        <v>1673</v>
      </c>
      <c r="G36" s="13">
        <f t="shared" si="66"/>
        <v>3067</v>
      </c>
      <c r="H36" s="12">
        <f t="shared" si="67"/>
        <v>1368</v>
      </c>
      <c r="I36" s="13">
        <f t="shared" si="67"/>
        <v>1539</v>
      </c>
      <c r="J36" s="13">
        <f t="shared" si="67"/>
        <v>2907</v>
      </c>
      <c r="K36" s="12">
        <f t="shared" ref="K36:M36" si="111">K8+K22</f>
        <v>1291</v>
      </c>
      <c r="L36" s="13">
        <f t="shared" si="111"/>
        <v>1546</v>
      </c>
      <c r="M36" s="14">
        <f t="shared" si="111"/>
        <v>2837</v>
      </c>
      <c r="N36" s="12">
        <f t="shared" ref="N36:P36" si="112">N8+N22</f>
        <v>1251</v>
      </c>
      <c r="O36" s="13">
        <f t="shared" si="112"/>
        <v>1472</v>
      </c>
      <c r="P36" s="14">
        <f t="shared" si="112"/>
        <v>2723</v>
      </c>
      <c r="Q36" s="12">
        <f t="shared" ref="Q36:R36" si="113">Q8+Q22</f>
        <v>1193</v>
      </c>
      <c r="R36" s="13">
        <f t="shared" si="113"/>
        <v>1343</v>
      </c>
      <c r="S36" s="14">
        <f t="shared" si="86"/>
        <v>2536</v>
      </c>
      <c r="T36" s="12">
        <f t="shared" ref="T36:U36" si="114">T8+T22</f>
        <v>1130</v>
      </c>
      <c r="U36" s="13">
        <f t="shared" si="114"/>
        <v>1245</v>
      </c>
      <c r="V36" s="14">
        <f t="shared" si="88"/>
        <v>2375</v>
      </c>
      <c r="W36" s="12">
        <f t="shared" ref="W36:X36" si="115">W8+W22</f>
        <v>1124</v>
      </c>
      <c r="X36" s="15">
        <f t="shared" si="115"/>
        <v>1134</v>
      </c>
      <c r="Y36" s="14">
        <f t="shared" si="90"/>
        <v>2258</v>
      </c>
      <c r="Z36" s="12">
        <f t="shared" ref="Z36:AA36" si="116">Z8+Z22</f>
        <v>1063</v>
      </c>
      <c r="AA36" s="15">
        <f t="shared" si="116"/>
        <v>1031</v>
      </c>
      <c r="AB36" s="14">
        <f t="shared" si="92"/>
        <v>2094</v>
      </c>
      <c r="AC36" s="12">
        <f t="shared" ref="AC36:AD36" si="117">AC8+AC22</f>
        <v>1027</v>
      </c>
      <c r="AD36" s="15">
        <f t="shared" si="117"/>
        <v>944</v>
      </c>
      <c r="AE36" s="14">
        <f t="shared" si="94"/>
        <v>1971</v>
      </c>
      <c r="AF36" s="12">
        <f t="shared" ref="AF36:AG36" si="118">AF8+AF22</f>
        <v>1008</v>
      </c>
      <c r="AG36" s="15">
        <f t="shared" si="118"/>
        <v>914</v>
      </c>
      <c r="AH36" s="14">
        <f t="shared" si="96"/>
        <v>1922</v>
      </c>
      <c r="AI36" s="12">
        <f t="shared" ref="AI36:AJ36" si="119">AI8+AI22</f>
        <v>996</v>
      </c>
      <c r="AJ36" s="15">
        <f t="shared" si="119"/>
        <v>872</v>
      </c>
      <c r="AK36" s="14">
        <f t="shared" si="98"/>
        <v>1868</v>
      </c>
      <c r="AL36" s="12">
        <f t="shared" ref="AL36:AM36" si="120">AL8+AL22</f>
        <v>980</v>
      </c>
      <c r="AM36" s="15">
        <f t="shared" si="120"/>
        <v>865</v>
      </c>
      <c r="AN36" s="14">
        <f t="shared" si="100"/>
        <v>1845</v>
      </c>
      <c r="AO36" s="12">
        <f t="shared" ref="AO36:AP36" si="121">AO8+AO22</f>
        <v>888</v>
      </c>
      <c r="AP36" s="15">
        <f t="shared" si="121"/>
        <v>841</v>
      </c>
      <c r="AQ36" s="14">
        <f t="shared" si="102"/>
        <v>1729</v>
      </c>
      <c r="AR36" s="12">
        <f t="shared" ref="AR36:AS36" si="122">AR8+AR22</f>
        <v>821</v>
      </c>
      <c r="AS36" s="15">
        <f t="shared" si="122"/>
        <v>735</v>
      </c>
      <c r="AT36" s="14">
        <f t="shared" si="104"/>
        <v>1556</v>
      </c>
      <c r="AU36" s="12">
        <f t="shared" ref="AU36:AV36" si="123">AU8+AU22</f>
        <v>717</v>
      </c>
      <c r="AV36" s="15">
        <f t="shared" si="123"/>
        <v>687</v>
      </c>
      <c r="AW36" s="14">
        <f t="shared" si="106"/>
        <v>1404</v>
      </c>
      <c r="AX36" s="12">
        <f t="shared" ref="AX36:AY36" si="124">AX8+AX22</f>
        <v>667</v>
      </c>
      <c r="AY36" s="15">
        <f t="shared" si="124"/>
        <v>696</v>
      </c>
      <c r="AZ36" s="14">
        <f t="shared" si="108"/>
        <v>1363</v>
      </c>
      <c r="BA36" s="12">
        <v>646</v>
      </c>
      <c r="BB36" s="15">
        <v>746</v>
      </c>
      <c r="BC36" s="14">
        <f t="shared" si="109"/>
        <v>1392</v>
      </c>
      <c r="BD36" s="203">
        <f t="shared" si="110"/>
        <v>-0.24552845528455283</v>
      </c>
      <c r="BE36" s="100"/>
    </row>
    <row r="37" spans="1:57" ht="13.5" thickBot="1" x14ac:dyDescent="0.25">
      <c r="A37" s="11" t="s">
        <v>7</v>
      </c>
      <c r="B37" s="12">
        <f t="shared" si="65"/>
        <v>957</v>
      </c>
      <c r="C37" s="13">
        <f t="shared" si="65"/>
        <v>448</v>
      </c>
      <c r="D37" s="14">
        <f t="shared" si="82"/>
        <v>1405</v>
      </c>
      <c r="E37" s="12">
        <f t="shared" si="66"/>
        <v>943</v>
      </c>
      <c r="F37" s="13">
        <f t="shared" si="66"/>
        <v>394</v>
      </c>
      <c r="G37" s="13">
        <f t="shared" si="66"/>
        <v>1337</v>
      </c>
      <c r="H37" s="12">
        <f t="shared" si="67"/>
        <v>949</v>
      </c>
      <c r="I37" s="13">
        <f t="shared" si="67"/>
        <v>391</v>
      </c>
      <c r="J37" s="13">
        <f t="shared" si="67"/>
        <v>1340</v>
      </c>
      <c r="K37" s="12">
        <f t="shared" ref="K37:M37" si="125">K9+K23</f>
        <v>1014</v>
      </c>
      <c r="L37" s="13">
        <f t="shared" si="125"/>
        <v>415</v>
      </c>
      <c r="M37" s="14">
        <f t="shared" si="125"/>
        <v>1429</v>
      </c>
      <c r="N37" s="12">
        <f t="shared" ref="N37:P37" si="126">N9+N23</f>
        <v>1196</v>
      </c>
      <c r="O37" s="13">
        <f t="shared" si="126"/>
        <v>473</v>
      </c>
      <c r="P37" s="14">
        <f t="shared" si="126"/>
        <v>1669</v>
      </c>
      <c r="Q37" s="12">
        <f t="shared" ref="Q37:R37" si="127">Q9+Q23</f>
        <v>1395</v>
      </c>
      <c r="R37" s="13">
        <f t="shared" si="127"/>
        <v>538</v>
      </c>
      <c r="S37" s="14">
        <f t="shared" si="86"/>
        <v>1933</v>
      </c>
      <c r="T37" s="12">
        <f t="shared" ref="T37:U37" si="128">T9+T23</f>
        <v>1719</v>
      </c>
      <c r="U37" s="13">
        <f t="shared" si="128"/>
        <v>563</v>
      </c>
      <c r="V37" s="14">
        <f t="shared" si="88"/>
        <v>2282</v>
      </c>
      <c r="W37" s="12">
        <f t="shared" ref="W37:X37" si="129">W9+W23</f>
        <v>2116</v>
      </c>
      <c r="X37" s="15">
        <f t="shared" si="129"/>
        <v>616</v>
      </c>
      <c r="Y37" s="14">
        <f t="shared" si="90"/>
        <v>2732</v>
      </c>
      <c r="Z37" s="12">
        <f t="shared" ref="Z37:AA37" si="130">Z9+Z23</f>
        <v>2436</v>
      </c>
      <c r="AA37" s="15">
        <f t="shared" si="130"/>
        <v>677</v>
      </c>
      <c r="AB37" s="14">
        <f t="shared" si="92"/>
        <v>3113</v>
      </c>
      <c r="AC37" s="12">
        <f t="shared" ref="AC37:AD37" si="131">AC9+AC23</f>
        <v>2608</v>
      </c>
      <c r="AD37" s="15">
        <f t="shared" si="131"/>
        <v>736</v>
      </c>
      <c r="AE37" s="14">
        <f t="shared" si="94"/>
        <v>3344</v>
      </c>
      <c r="AF37" s="12">
        <f t="shared" ref="AF37:AG37" si="132">AF9+AF23</f>
        <v>2779</v>
      </c>
      <c r="AG37" s="15">
        <f t="shared" si="132"/>
        <v>815</v>
      </c>
      <c r="AH37" s="14">
        <f t="shared" si="96"/>
        <v>3594</v>
      </c>
      <c r="AI37" s="12">
        <f t="shared" ref="AI37:AJ37" si="133">AI9+AI23</f>
        <v>2742</v>
      </c>
      <c r="AJ37" s="15">
        <f t="shared" si="133"/>
        <v>852</v>
      </c>
      <c r="AK37" s="14">
        <f t="shared" si="98"/>
        <v>3594</v>
      </c>
      <c r="AL37" s="12">
        <f t="shared" ref="AL37:AM37" si="134">AL9+AL23</f>
        <v>2600</v>
      </c>
      <c r="AM37" s="15">
        <f t="shared" si="134"/>
        <v>804</v>
      </c>
      <c r="AN37" s="14">
        <f t="shared" si="100"/>
        <v>3404</v>
      </c>
      <c r="AO37" s="12">
        <f t="shared" ref="AO37:AP37" si="135">AO9+AO23</f>
        <v>2397</v>
      </c>
      <c r="AP37" s="15">
        <f t="shared" si="135"/>
        <v>743</v>
      </c>
      <c r="AQ37" s="14">
        <f t="shared" si="102"/>
        <v>3140</v>
      </c>
      <c r="AR37" s="12">
        <f t="shared" ref="AR37:AS37" si="136">AR9+AR23</f>
        <v>2266</v>
      </c>
      <c r="AS37" s="15">
        <f t="shared" si="136"/>
        <v>704</v>
      </c>
      <c r="AT37" s="14">
        <f t="shared" si="104"/>
        <v>2970</v>
      </c>
      <c r="AU37" s="12">
        <f t="shared" ref="AU37:AV37" si="137">AU9+AU23</f>
        <v>2248</v>
      </c>
      <c r="AV37" s="15">
        <f t="shared" si="137"/>
        <v>682</v>
      </c>
      <c r="AW37" s="14">
        <f t="shared" si="106"/>
        <v>2930</v>
      </c>
      <c r="AX37" s="12">
        <f t="shared" ref="AX37:AY37" si="138">AX9+AX23</f>
        <v>2221</v>
      </c>
      <c r="AY37" s="15">
        <f t="shared" si="138"/>
        <v>593</v>
      </c>
      <c r="AZ37" s="14">
        <f t="shared" si="108"/>
        <v>2814</v>
      </c>
      <c r="BA37" s="12">
        <f>2069+97</f>
        <v>2166</v>
      </c>
      <c r="BB37" s="15">
        <v>552</v>
      </c>
      <c r="BC37" s="14">
        <f t="shared" si="109"/>
        <v>2718</v>
      </c>
      <c r="BD37" s="203">
        <f t="shared" si="110"/>
        <v>-0.20152761457109283</v>
      </c>
      <c r="BE37" s="100"/>
    </row>
    <row r="38" spans="1:57" ht="13.5" thickBot="1" x14ac:dyDescent="0.25">
      <c r="A38" s="11" t="s">
        <v>9</v>
      </c>
      <c r="B38" s="12">
        <f t="shared" si="65"/>
        <v>1162</v>
      </c>
      <c r="C38" s="13">
        <f t="shared" si="65"/>
        <v>268</v>
      </c>
      <c r="D38" s="14">
        <f t="shared" si="82"/>
        <v>1430</v>
      </c>
      <c r="E38" s="12">
        <f t="shared" si="66"/>
        <v>1461</v>
      </c>
      <c r="F38" s="13">
        <f t="shared" si="66"/>
        <v>280</v>
      </c>
      <c r="G38" s="13">
        <f t="shared" si="66"/>
        <v>1741</v>
      </c>
      <c r="H38" s="12">
        <f t="shared" si="67"/>
        <v>1690</v>
      </c>
      <c r="I38" s="13">
        <f t="shared" si="67"/>
        <v>289</v>
      </c>
      <c r="J38" s="13">
        <f t="shared" si="67"/>
        <v>1979</v>
      </c>
      <c r="K38" s="12">
        <f t="shared" ref="K38:M38" si="139">K10+K24</f>
        <v>1801</v>
      </c>
      <c r="L38" s="13">
        <f t="shared" si="139"/>
        <v>250</v>
      </c>
      <c r="M38" s="14">
        <f t="shared" si="139"/>
        <v>2051</v>
      </c>
      <c r="N38" s="12">
        <f t="shared" ref="N38:P38" si="140">N10+N24</f>
        <v>1979</v>
      </c>
      <c r="O38" s="13">
        <f t="shared" si="140"/>
        <v>241</v>
      </c>
      <c r="P38" s="14">
        <f t="shared" si="140"/>
        <v>2220</v>
      </c>
      <c r="Q38" s="12">
        <f t="shared" ref="Q38:R38" si="141">Q10+Q24</f>
        <v>2072</v>
      </c>
      <c r="R38" s="13">
        <f t="shared" si="141"/>
        <v>260</v>
      </c>
      <c r="S38" s="14">
        <f t="shared" si="86"/>
        <v>2332</v>
      </c>
      <c r="T38" s="12">
        <f t="shared" ref="T38:U38" si="142">T10+T24</f>
        <v>2180</v>
      </c>
      <c r="U38" s="13">
        <f t="shared" si="142"/>
        <v>260</v>
      </c>
      <c r="V38" s="14">
        <f t="shared" si="88"/>
        <v>2440</v>
      </c>
      <c r="W38" s="12">
        <f t="shared" ref="W38:X38" si="143">W10+W24</f>
        <v>2174</v>
      </c>
      <c r="X38" s="15">
        <f t="shared" si="143"/>
        <v>255</v>
      </c>
      <c r="Y38" s="14">
        <f t="shared" si="90"/>
        <v>2429</v>
      </c>
      <c r="Z38" s="12">
        <f t="shared" ref="Z38:AA38" si="144">Z10+Z24</f>
        <v>2050</v>
      </c>
      <c r="AA38" s="15">
        <f t="shared" si="144"/>
        <v>262</v>
      </c>
      <c r="AB38" s="14">
        <f t="shared" si="92"/>
        <v>2312</v>
      </c>
      <c r="AC38" s="12">
        <f t="shared" ref="AC38:AD38" si="145">AC10+AC24</f>
        <v>1969</v>
      </c>
      <c r="AD38" s="15">
        <f t="shared" si="145"/>
        <v>258</v>
      </c>
      <c r="AE38" s="14">
        <f t="shared" si="94"/>
        <v>2227</v>
      </c>
      <c r="AF38" s="12">
        <f t="shared" ref="AF38:AG38" si="146">AF10+AF24</f>
        <v>1874</v>
      </c>
      <c r="AG38" s="15">
        <f t="shared" si="146"/>
        <v>261</v>
      </c>
      <c r="AH38" s="14">
        <f t="shared" si="96"/>
        <v>2135</v>
      </c>
      <c r="AI38" s="12">
        <f t="shared" ref="AI38:AJ38" si="147">AI10+AI24</f>
        <v>1816</v>
      </c>
      <c r="AJ38" s="15">
        <f t="shared" si="147"/>
        <v>249</v>
      </c>
      <c r="AK38" s="14">
        <f t="shared" si="98"/>
        <v>2065</v>
      </c>
      <c r="AL38" s="12">
        <f t="shared" ref="AL38:AM38" si="148">AL10+AL24</f>
        <v>1779</v>
      </c>
      <c r="AM38" s="15">
        <f t="shared" si="148"/>
        <v>239</v>
      </c>
      <c r="AN38" s="14">
        <f t="shared" si="100"/>
        <v>2018</v>
      </c>
      <c r="AO38" s="12">
        <f t="shared" ref="AO38:AP38" si="149">AO10+AO24</f>
        <v>1569</v>
      </c>
      <c r="AP38" s="15">
        <f t="shared" si="149"/>
        <v>288</v>
      </c>
      <c r="AQ38" s="14">
        <f t="shared" si="102"/>
        <v>1857</v>
      </c>
      <c r="AR38" s="12">
        <f t="shared" ref="AR38:AS38" si="150">AR10+AR24</f>
        <v>1469</v>
      </c>
      <c r="AS38" s="15">
        <f t="shared" si="150"/>
        <v>281</v>
      </c>
      <c r="AT38" s="14">
        <f t="shared" si="104"/>
        <v>1750</v>
      </c>
      <c r="AU38" s="12">
        <f t="shared" ref="AU38:AV38" si="151">AU10+AU24</f>
        <v>1419</v>
      </c>
      <c r="AV38" s="15">
        <f t="shared" si="151"/>
        <v>279</v>
      </c>
      <c r="AW38" s="14">
        <f t="shared" si="106"/>
        <v>1698</v>
      </c>
      <c r="AX38" s="12">
        <f t="shared" ref="AX38:AY38" si="152">AX10+AX24</f>
        <v>1458</v>
      </c>
      <c r="AY38" s="15">
        <f t="shared" si="152"/>
        <v>261</v>
      </c>
      <c r="AZ38" s="14">
        <f t="shared" si="108"/>
        <v>1719</v>
      </c>
      <c r="BA38" s="12">
        <v>1593</v>
      </c>
      <c r="BB38" s="15">
        <v>259</v>
      </c>
      <c r="BC38" s="14">
        <f t="shared" si="109"/>
        <v>1852</v>
      </c>
      <c r="BD38" s="203">
        <f t="shared" si="110"/>
        <v>-8.2259663032705654E-2</v>
      </c>
      <c r="BE38" s="100"/>
    </row>
    <row r="39" spans="1:57" ht="13.5" thickBot="1" x14ac:dyDescent="0.25">
      <c r="A39" s="16" t="s">
        <v>8</v>
      </c>
      <c r="B39" s="12">
        <f t="shared" si="65"/>
        <v>1991</v>
      </c>
      <c r="C39" s="13">
        <f t="shared" si="65"/>
        <v>231</v>
      </c>
      <c r="D39" s="14">
        <f t="shared" si="82"/>
        <v>2222</v>
      </c>
      <c r="E39" s="12">
        <f t="shared" si="66"/>
        <v>2094</v>
      </c>
      <c r="F39" s="13">
        <f t="shared" si="66"/>
        <v>292</v>
      </c>
      <c r="G39" s="13">
        <f t="shared" si="66"/>
        <v>2386</v>
      </c>
      <c r="H39" s="12">
        <f t="shared" si="67"/>
        <v>1794</v>
      </c>
      <c r="I39" s="13">
        <f t="shared" si="67"/>
        <v>300</v>
      </c>
      <c r="J39" s="13">
        <f t="shared" si="67"/>
        <v>2094</v>
      </c>
      <c r="K39" s="12">
        <f t="shared" ref="K39:M39" si="153">K11+K25</f>
        <v>1786</v>
      </c>
      <c r="L39" s="13">
        <f t="shared" si="153"/>
        <v>321</v>
      </c>
      <c r="M39" s="14">
        <f t="shared" si="153"/>
        <v>2107</v>
      </c>
      <c r="N39" s="12">
        <f t="shared" ref="N39:P40" si="154">N11+N25</f>
        <v>1725</v>
      </c>
      <c r="O39" s="13">
        <f t="shared" si="154"/>
        <v>287</v>
      </c>
      <c r="P39" s="14">
        <f t="shared" si="154"/>
        <v>2012</v>
      </c>
      <c r="Q39" s="12">
        <f t="shared" ref="Q39:R39" si="155">Q11+Q25</f>
        <v>1636</v>
      </c>
      <c r="R39" s="13">
        <f t="shared" si="155"/>
        <v>258</v>
      </c>
      <c r="S39" s="14">
        <f t="shared" si="86"/>
        <v>1894</v>
      </c>
      <c r="T39" s="12">
        <f t="shared" ref="T39:U40" si="156">T11+T25</f>
        <v>1605</v>
      </c>
      <c r="U39" s="13">
        <f t="shared" si="156"/>
        <v>226</v>
      </c>
      <c r="V39" s="14">
        <f t="shared" si="88"/>
        <v>1831</v>
      </c>
      <c r="W39" s="12">
        <f t="shared" ref="W39:X39" si="157">W11+W25</f>
        <v>1490</v>
      </c>
      <c r="X39" s="15">
        <f t="shared" si="157"/>
        <v>222</v>
      </c>
      <c r="Y39" s="14">
        <f t="shared" si="90"/>
        <v>1712</v>
      </c>
      <c r="Z39" s="12">
        <f t="shared" ref="Z39:AA40" si="158">Z11+Z25</f>
        <v>1475</v>
      </c>
      <c r="AA39" s="15">
        <f t="shared" si="158"/>
        <v>201</v>
      </c>
      <c r="AB39" s="14">
        <f t="shared" si="92"/>
        <v>1676</v>
      </c>
      <c r="AC39" s="12">
        <f t="shared" ref="AC39:AD39" si="159">AC11+AC25</f>
        <v>1343</v>
      </c>
      <c r="AD39" s="15">
        <f t="shared" si="159"/>
        <v>231</v>
      </c>
      <c r="AE39" s="14">
        <f t="shared" si="94"/>
        <v>1574</v>
      </c>
      <c r="AF39" s="12">
        <f t="shared" ref="AF39:AG40" si="160">AF11+AF25</f>
        <v>1328</v>
      </c>
      <c r="AG39" s="15">
        <f t="shared" si="160"/>
        <v>235</v>
      </c>
      <c r="AH39" s="14">
        <f t="shared" si="96"/>
        <v>1563</v>
      </c>
      <c r="AI39" s="12">
        <f t="shared" ref="AI39:AJ39" si="161">AI11+AI25</f>
        <v>1324</v>
      </c>
      <c r="AJ39" s="15">
        <f t="shared" si="161"/>
        <v>232</v>
      </c>
      <c r="AK39" s="14">
        <f t="shared" si="98"/>
        <v>1556</v>
      </c>
      <c r="AL39" s="12">
        <f t="shared" ref="AL39:AM40" si="162">AL11+AL25</f>
        <v>1335</v>
      </c>
      <c r="AM39" s="15">
        <f t="shared" si="162"/>
        <v>243</v>
      </c>
      <c r="AN39" s="14">
        <f t="shared" si="100"/>
        <v>1578</v>
      </c>
      <c r="AO39" s="12">
        <f t="shared" ref="AO39:AP39" si="163">AO11+AO25</f>
        <v>1270</v>
      </c>
      <c r="AP39" s="15">
        <f t="shared" si="163"/>
        <v>248</v>
      </c>
      <c r="AQ39" s="14">
        <f t="shared" si="102"/>
        <v>1518</v>
      </c>
      <c r="AR39" s="12">
        <f t="shared" ref="AR39:AS39" si="164">AR11+AR25</f>
        <v>1266</v>
      </c>
      <c r="AS39" s="15">
        <f t="shared" si="164"/>
        <v>230</v>
      </c>
      <c r="AT39" s="14">
        <f t="shared" si="104"/>
        <v>1496</v>
      </c>
      <c r="AU39" s="12">
        <f t="shared" ref="AU39:AV40" si="165">AU11+AU25</f>
        <v>1311</v>
      </c>
      <c r="AV39" s="15">
        <f t="shared" si="165"/>
        <v>209</v>
      </c>
      <c r="AW39" s="14">
        <f t="shared" si="106"/>
        <v>1520</v>
      </c>
      <c r="AX39" s="12">
        <f t="shared" ref="AX39:AY39" si="166">AX11+AX25</f>
        <v>1391</v>
      </c>
      <c r="AY39" s="15">
        <f t="shared" si="166"/>
        <v>238</v>
      </c>
      <c r="AZ39" s="14">
        <f t="shared" si="108"/>
        <v>1629</v>
      </c>
      <c r="BA39" s="12">
        <v>1482</v>
      </c>
      <c r="BB39" s="15">
        <v>263</v>
      </c>
      <c r="BC39" s="14">
        <f t="shared" si="109"/>
        <v>1745</v>
      </c>
      <c r="BD39" s="203">
        <f t="shared" si="110"/>
        <v>0.10583016476552598</v>
      </c>
      <c r="BE39" s="100"/>
    </row>
    <row r="40" spans="1:57" ht="13.5" thickBot="1" x14ac:dyDescent="0.25">
      <c r="A40" s="16" t="s">
        <v>31</v>
      </c>
      <c r="B40" s="12"/>
      <c r="C40" s="13"/>
      <c r="D40" s="14"/>
      <c r="E40" s="12"/>
      <c r="F40" s="13"/>
      <c r="G40" s="14"/>
      <c r="H40" s="12"/>
      <c r="I40" s="13"/>
      <c r="J40" s="14"/>
      <c r="K40" s="12"/>
      <c r="L40" s="13">
        <f>L12+L26</f>
        <v>50</v>
      </c>
      <c r="M40" s="14">
        <f>SUM(K40:L40)</f>
        <v>50</v>
      </c>
      <c r="N40" s="12"/>
      <c r="O40" s="13">
        <f t="shared" si="154"/>
        <v>124</v>
      </c>
      <c r="P40" s="14">
        <f>SUM(N40:O40)</f>
        <v>124</v>
      </c>
      <c r="Q40" s="12"/>
      <c r="R40" s="13">
        <f t="shared" ref="R40" si="167">R12+R26</f>
        <v>223</v>
      </c>
      <c r="S40" s="14">
        <f t="shared" si="86"/>
        <v>223</v>
      </c>
      <c r="T40" s="12"/>
      <c r="U40" s="13">
        <f t="shared" si="156"/>
        <v>317</v>
      </c>
      <c r="V40" s="14">
        <f t="shared" si="88"/>
        <v>317</v>
      </c>
      <c r="W40" s="12"/>
      <c r="X40" s="15">
        <f t="shared" ref="X40" si="168">X12+X26</f>
        <v>392</v>
      </c>
      <c r="Y40" s="14">
        <f t="shared" si="90"/>
        <v>392</v>
      </c>
      <c r="Z40" s="12"/>
      <c r="AA40" s="15">
        <f t="shared" si="158"/>
        <v>443</v>
      </c>
      <c r="AB40" s="14">
        <f t="shared" si="92"/>
        <v>443</v>
      </c>
      <c r="AC40" s="12"/>
      <c r="AD40" s="15">
        <f t="shared" ref="AD40" si="169">AD12+AD26</f>
        <v>475</v>
      </c>
      <c r="AE40" s="14">
        <f t="shared" si="94"/>
        <v>475</v>
      </c>
      <c r="AF40" s="12"/>
      <c r="AG40" s="15">
        <f t="shared" si="160"/>
        <v>494</v>
      </c>
      <c r="AH40" s="14">
        <f t="shared" si="96"/>
        <v>494</v>
      </c>
      <c r="AI40" s="12"/>
      <c r="AJ40" s="15">
        <f t="shared" ref="AJ40" si="170">AJ12+AJ26</f>
        <v>485</v>
      </c>
      <c r="AK40" s="14">
        <f t="shared" si="98"/>
        <v>485</v>
      </c>
      <c r="AL40" s="12"/>
      <c r="AM40" s="15">
        <f t="shared" si="162"/>
        <v>494</v>
      </c>
      <c r="AN40" s="14">
        <f t="shared" si="100"/>
        <v>494</v>
      </c>
      <c r="AO40" s="12"/>
      <c r="AP40" s="15">
        <f t="shared" ref="AP40" si="171">AP12+AP26</f>
        <v>499</v>
      </c>
      <c r="AQ40" s="14">
        <f t="shared" si="102"/>
        <v>499</v>
      </c>
      <c r="AR40" s="12"/>
      <c r="AS40" s="15">
        <f t="shared" ref="AS40" si="172">AS12+AS26</f>
        <v>483</v>
      </c>
      <c r="AT40" s="14">
        <f t="shared" si="104"/>
        <v>483</v>
      </c>
      <c r="AU40" s="12"/>
      <c r="AV40" s="15">
        <f t="shared" si="165"/>
        <v>487</v>
      </c>
      <c r="AW40" s="14">
        <f t="shared" si="106"/>
        <v>487</v>
      </c>
      <c r="AX40" s="12">
        <f t="shared" ref="AX40" si="173">AX12+AX26</f>
        <v>0</v>
      </c>
      <c r="AY40" s="15">
        <f t="shared" ref="AY40" si="174">AY12+AY26</f>
        <v>501</v>
      </c>
      <c r="AZ40" s="14">
        <f t="shared" si="108"/>
        <v>501</v>
      </c>
      <c r="BA40" s="12">
        <v>0</v>
      </c>
      <c r="BB40" s="15">
        <v>513</v>
      </c>
      <c r="BC40" s="14">
        <f t="shared" si="109"/>
        <v>513</v>
      </c>
      <c r="BD40" s="203">
        <f t="shared" si="110"/>
        <v>3.8461538461538464E-2</v>
      </c>
      <c r="BE40" s="100"/>
    </row>
    <row r="41" spans="1:57" ht="13.5" thickBot="1" x14ac:dyDescent="0.25">
      <c r="A41" s="16" t="s">
        <v>10</v>
      </c>
      <c r="B41" s="12">
        <f>B13+B27</f>
        <v>1250</v>
      </c>
      <c r="C41" s="13"/>
      <c r="D41" s="14">
        <f t="shared" si="82"/>
        <v>1250</v>
      </c>
      <c r="E41" s="12">
        <f>E13+E27</f>
        <v>1231</v>
      </c>
      <c r="F41" s="13"/>
      <c r="G41" s="14">
        <f t="shared" ref="G41:G42" si="175">SUM(E41:F41)</f>
        <v>1231</v>
      </c>
      <c r="H41" s="12">
        <f>H13+H27</f>
        <v>1155</v>
      </c>
      <c r="I41" s="13"/>
      <c r="J41" s="14">
        <f t="shared" ref="J41:J42" si="176">SUM(H41:I41)</f>
        <v>1155</v>
      </c>
      <c r="K41" s="12">
        <f>K13+K27</f>
        <v>1173</v>
      </c>
      <c r="L41" s="13"/>
      <c r="M41" s="14">
        <f t="shared" ref="M41:M42" si="177">SUM(K41:L41)</f>
        <v>1173</v>
      </c>
      <c r="N41" s="12">
        <f>N13+N27</f>
        <v>1046</v>
      </c>
      <c r="O41" s="13"/>
      <c r="P41" s="14">
        <f t="shared" ref="P41:P42" si="178">SUM(N41:O41)</f>
        <v>1046</v>
      </c>
      <c r="Q41" s="12">
        <f>Q13+Q27</f>
        <v>925</v>
      </c>
      <c r="R41" s="13"/>
      <c r="S41" s="14">
        <f t="shared" si="86"/>
        <v>925</v>
      </c>
      <c r="T41" s="12">
        <f>T13+T27</f>
        <v>786</v>
      </c>
      <c r="U41" s="13"/>
      <c r="V41" s="14">
        <f t="shared" si="88"/>
        <v>786</v>
      </c>
      <c r="W41" s="12">
        <f>W13+W27</f>
        <v>792</v>
      </c>
      <c r="X41" s="15"/>
      <c r="Y41" s="14">
        <f t="shared" si="90"/>
        <v>792</v>
      </c>
      <c r="Z41" s="12">
        <f>Z13+Z27</f>
        <v>751</v>
      </c>
      <c r="AA41" s="15"/>
      <c r="AB41" s="14">
        <f t="shared" si="92"/>
        <v>751</v>
      </c>
      <c r="AC41" s="12">
        <f>AC13+AC27</f>
        <v>703</v>
      </c>
      <c r="AD41" s="15"/>
      <c r="AE41" s="14">
        <f t="shared" si="94"/>
        <v>703</v>
      </c>
      <c r="AF41" s="12">
        <f>AF13+AF27</f>
        <v>746</v>
      </c>
      <c r="AG41" s="15"/>
      <c r="AH41" s="14">
        <f t="shared" si="96"/>
        <v>746</v>
      </c>
      <c r="AI41" s="12">
        <f>AI13+AI27</f>
        <v>747</v>
      </c>
      <c r="AJ41" s="15"/>
      <c r="AK41" s="14">
        <f t="shared" si="98"/>
        <v>747</v>
      </c>
      <c r="AL41" s="12">
        <f>AL13+AL27</f>
        <v>766</v>
      </c>
      <c r="AM41" s="15"/>
      <c r="AN41" s="14">
        <f t="shared" si="100"/>
        <v>766</v>
      </c>
      <c r="AO41" s="12">
        <f>AO13+AO27</f>
        <v>643</v>
      </c>
      <c r="AP41" s="15"/>
      <c r="AQ41" s="14">
        <f t="shared" si="102"/>
        <v>643</v>
      </c>
      <c r="AR41" s="12">
        <f>AR13+AR27</f>
        <v>494</v>
      </c>
      <c r="AS41" s="15"/>
      <c r="AT41" s="14">
        <f t="shared" si="104"/>
        <v>494</v>
      </c>
      <c r="AU41" s="12">
        <f>AU13+AU27</f>
        <v>509</v>
      </c>
      <c r="AV41" s="15"/>
      <c r="AW41" s="14">
        <f t="shared" si="106"/>
        <v>509</v>
      </c>
      <c r="AX41" s="12">
        <f t="shared" ref="AX41:AZ41" si="179">AX13+AX27</f>
        <v>472</v>
      </c>
      <c r="AY41" s="15"/>
      <c r="AZ41" s="14">
        <f t="shared" si="179"/>
        <v>472</v>
      </c>
      <c r="BA41" s="12">
        <v>421</v>
      </c>
      <c r="BB41" s="15">
        <v>0</v>
      </c>
      <c r="BC41" s="14">
        <f t="shared" si="109"/>
        <v>421</v>
      </c>
      <c r="BD41" s="203">
        <f t="shared" si="110"/>
        <v>-0.45039164490861616</v>
      </c>
      <c r="BE41" s="100"/>
    </row>
    <row r="42" spans="1:57" ht="13.5" thickBot="1" x14ac:dyDescent="0.25">
      <c r="A42" s="11" t="s">
        <v>11</v>
      </c>
      <c r="B42" s="12">
        <f>B14+B28</f>
        <v>379</v>
      </c>
      <c r="C42" s="13"/>
      <c r="D42" s="14">
        <f t="shared" si="82"/>
        <v>379</v>
      </c>
      <c r="E42" s="12">
        <f>E14+E28</f>
        <v>485</v>
      </c>
      <c r="F42" s="13"/>
      <c r="G42" s="14">
        <f t="shared" si="175"/>
        <v>485</v>
      </c>
      <c r="H42" s="12">
        <f>H14+H28</f>
        <v>415</v>
      </c>
      <c r="I42" s="13"/>
      <c r="J42" s="14">
        <f t="shared" si="176"/>
        <v>415</v>
      </c>
      <c r="K42" s="12">
        <f>K14+K28</f>
        <v>425</v>
      </c>
      <c r="L42" s="13"/>
      <c r="M42" s="14">
        <f t="shared" si="177"/>
        <v>425</v>
      </c>
      <c r="N42" s="12">
        <f>N14+N28</f>
        <v>416</v>
      </c>
      <c r="O42" s="13"/>
      <c r="P42" s="14">
        <f t="shared" si="178"/>
        <v>416</v>
      </c>
      <c r="Q42" s="12">
        <f>Q14+Q28</f>
        <v>446</v>
      </c>
      <c r="R42" s="13"/>
      <c r="S42" s="14">
        <f t="shared" si="86"/>
        <v>446</v>
      </c>
      <c r="T42" s="12">
        <f>T14+T28</f>
        <v>389</v>
      </c>
      <c r="U42" s="13"/>
      <c r="V42" s="14">
        <f t="shared" si="88"/>
        <v>389</v>
      </c>
      <c r="W42" s="12">
        <f>W14+W28</f>
        <v>410</v>
      </c>
      <c r="X42" s="15"/>
      <c r="Y42" s="14">
        <f t="shared" si="90"/>
        <v>410</v>
      </c>
      <c r="Z42" s="12">
        <f>Z14+Z28</f>
        <v>331</v>
      </c>
      <c r="AA42" s="15"/>
      <c r="AB42" s="14">
        <f t="shared" si="92"/>
        <v>331</v>
      </c>
      <c r="AC42" s="12">
        <f>AC14+AC28</f>
        <v>343</v>
      </c>
      <c r="AD42" s="15"/>
      <c r="AE42" s="14">
        <f t="shared" si="94"/>
        <v>343</v>
      </c>
      <c r="AF42" s="12">
        <f>AF14+AF28</f>
        <v>326</v>
      </c>
      <c r="AG42" s="15"/>
      <c r="AH42" s="14">
        <f t="shared" si="96"/>
        <v>326</v>
      </c>
      <c r="AI42" s="12">
        <f>AI14+AI28</f>
        <v>310</v>
      </c>
      <c r="AJ42" s="15"/>
      <c r="AK42" s="14">
        <f t="shared" si="98"/>
        <v>310</v>
      </c>
      <c r="AL42" s="12">
        <f>AL14+AL28</f>
        <v>267</v>
      </c>
      <c r="AM42" s="15"/>
      <c r="AN42" s="14">
        <f t="shared" si="100"/>
        <v>267</v>
      </c>
      <c r="AO42" s="12">
        <f>AO14+AO28</f>
        <v>240</v>
      </c>
      <c r="AP42" s="15"/>
      <c r="AQ42" s="14">
        <f t="shared" si="102"/>
        <v>240</v>
      </c>
      <c r="AR42" s="12">
        <f>AR14+AR28</f>
        <v>223</v>
      </c>
      <c r="AS42" s="15"/>
      <c r="AT42" s="14">
        <f t="shared" si="104"/>
        <v>223</v>
      </c>
      <c r="AU42" s="12">
        <f>AU14+AU28</f>
        <v>275</v>
      </c>
      <c r="AV42" s="15"/>
      <c r="AW42" s="14">
        <f t="shared" si="106"/>
        <v>275</v>
      </c>
      <c r="AX42" s="12">
        <f t="shared" ref="AX42:AZ42" si="180">AX14+AX28</f>
        <v>242</v>
      </c>
      <c r="AY42" s="15"/>
      <c r="AZ42" s="14">
        <f t="shared" si="180"/>
        <v>242</v>
      </c>
      <c r="BA42" s="12">
        <v>227</v>
      </c>
      <c r="BB42" s="15"/>
      <c r="BC42" s="14">
        <f t="shared" si="109"/>
        <v>227</v>
      </c>
      <c r="BD42" s="203">
        <f t="shared" si="110"/>
        <v>-0.14981273408239701</v>
      </c>
      <c r="BE42" s="100"/>
    </row>
    <row r="43" spans="1:57" ht="13.5" thickBot="1" x14ac:dyDescent="0.25">
      <c r="A43" s="17" t="s">
        <v>3</v>
      </c>
      <c r="B43" s="18">
        <f>B15+B29</f>
        <v>14106</v>
      </c>
      <c r="C43" s="19">
        <f>C15+C29</f>
        <v>3652</v>
      </c>
      <c r="D43" s="20">
        <f t="shared" si="82"/>
        <v>17758</v>
      </c>
      <c r="E43" s="18">
        <f>E15+E29</f>
        <v>14861</v>
      </c>
      <c r="F43" s="19">
        <f>F15+F29</f>
        <v>3518</v>
      </c>
      <c r="G43" s="19">
        <f>G15+G29</f>
        <v>18379</v>
      </c>
      <c r="H43" s="18">
        <f>H15+H29</f>
        <v>15150</v>
      </c>
      <c r="I43" s="19">
        <f>I15+I29</f>
        <v>3414</v>
      </c>
      <c r="J43" s="19">
        <f>J15+J29</f>
        <v>18564</v>
      </c>
      <c r="K43" s="18">
        <f>K15+K29</f>
        <v>15473</v>
      </c>
      <c r="L43" s="19">
        <f>L15+L29</f>
        <v>3427</v>
      </c>
      <c r="M43" s="20">
        <f>M15+M29</f>
        <v>18900</v>
      </c>
      <c r="N43" s="18">
        <f>N15+N29</f>
        <v>15816</v>
      </c>
      <c r="O43" s="19">
        <f>O15+O29</f>
        <v>3450</v>
      </c>
      <c r="P43" s="20">
        <f>P15+P29</f>
        <v>19266</v>
      </c>
      <c r="Q43" s="18">
        <f>SUM(Q34:Q42)</f>
        <v>16272</v>
      </c>
      <c r="R43" s="19">
        <f>SUM(R34:R42)</f>
        <v>3488</v>
      </c>
      <c r="S43" s="20">
        <f t="shared" si="86"/>
        <v>19760</v>
      </c>
      <c r="T43" s="18">
        <f>SUM(T34:T42)</f>
        <v>16509</v>
      </c>
      <c r="U43" s="19">
        <f>SUM(U34:U42)</f>
        <v>3495</v>
      </c>
      <c r="V43" s="20">
        <f t="shared" si="88"/>
        <v>20004</v>
      </c>
      <c r="W43" s="18">
        <f>SUM(W34:W42)</f>
        <v>16793</v>
      </c>
      <c r="X43" s="19">
        <f>SUM(X34:X42)</f>
        <v>3468</v>
      </c>
      <c r="Y43" s="20">
        <f t="shared" si="90"/>
        <v>20261</v>
      </c>
      <c r="Z43" s="18">
        <f>SUM(Z34:Z42)</f>
        <v>16568</v>
      </c>
      <c r="AA43" s="19">
        <f>SUM(AA34:AA42)</f>
        <v>3444</v>
      </c>
      <c r="AB43" s="20">
        <f t="shared" si="92"/>
        <v>20012</v>
      </c>
      <c r="AC43" s="18">
        <f>SUM(AC34:AC42)</f>
        <v>15901</v>
      </c>
      <c r="AD43" s="19">
        <f>SUM(AD34:AD42)</f>
        <v>3432</v>
      </c>
      <c r="AE43" s="20">
        <f t="shared" si="94"/>
        <v>19333</v>
      </c>
      <c r="AF43" s="18">
        <f>SUM(AF34:AF42)</f>
        <v>15799</v>
      </c>
      <c r="AG43" s="19">
        <f>SUM(AG34:AG42)</f>
        <v>3510</v>
      </c>
      <c r="AH43" s="20">
        <f t="shared" si="96"/>
        <v>19309</v>
      </c>
      <c r="AI43" s="18">
        <f>SUM(AI34:AI42)</f>
        <v>15543</v>
      </c>
      <c r="AJ43" s="19">
        <f>SUM(AJ34:AJ42)</f>
        <v>3470</v>
      </c>
      <c r="AK43" s="20">
        <f t="shared" si="98"/>
        <v>19013</v>
      </c>
      <c r="AL43" s="18">
        <f>SUM(AL34:AL42)</f>
        <v>15100</v>
      </c>
      <c r="AM43" s="19">
        <f>SUM(AM34:AM42)</f>
        <v>3452</v>
      </c>
      <c r="AN43" s="20">
        <f t="shared" si="100"/>
        <v>18552</v>
      </c>
      <c r="AO43" s="18">
        <f>SUM(AO34:AO42)</f>
        <v>13771</v>
      </c>
      <c r="AP43" s="19">
        <f>SUM(AP34:AP42)</f>
        <v>3399</v>
      </c>
      <c r="AQ43" s="20">
        <f t="shared" si="102"/>
        <v>17170</v>
      </c>
      <c r="AR43" s="18">
        <f>SUM(AR34:AR42)</f>
        <v>12855</v>
      </c>
      <c r="AS43" s="19">
        <f>SUM(AS34:AS42)</f>
        <v>3267</v>
      </c>
      <c r="AT43" s="20">
        <f t="shared" si="104"/>
        <v>16122</v>
      </c>
      <c r="AU43" s="18">
        <f>SUM(AU34:AU42)</f>
        <v>12719</v>
      </c>
      <c r="AV43" s="19">
        <f>SUM(AV34:AV42)</f>
        <v>3203</v>
      </c>
      <c r="AW43" s="20">
        <f t="shared" si="106"/>
        <v>15922</v>
      </c>
      <c r="AX43" s="18">
        <f>SUM(AX34:AX42)</f>
        <v>12587</v>
      </c>
      <c r="AY43" s="19">
        <f>SUM(AY34:AY42)</f>
        <v>3181</v>
      </c>
      <c r="AZ43" s="20">
        <f t="shared" si="108"/>
        <v>15768</v>
      </c>
      <c r="BA43" s="18">
        <f>SUM(BA34:BA42)</f>
        <v>12770</v>
      </c>
      <c r="BB43" s="19">
        <f>SUM(BB34:BB42)</f>
        <v>3209</v>
      </c>
      <c r="BC43" s="20">
        <f t="shared" si="109"/>
        <v>15979</v>
      </c>
      <c r="BD43" s="203">
        <f t="shared" si="110"/>
        <v>-0.13869124622682191</v>
      </c>
      <c r="BE43" s="100"/>
    </row>
    <row r="44" spans="1:57" ht="13.5" hidden="1" customHeight="1" thickTop="1" x14ac:dyDescent="0.2">
      <c r="A44" s="98" t="s">
        <v>36</v>
      </c>
    </row>
    <row r="45" spans="1:57" ht="13.5" thickTop="1" x14ac:dyDescent="0.2">
      <c r="AW45" s="94"/>
      <c r="AZ45" s="94"/>
      <c r="BC45" s="94"/>
    </row>
    <row r="47" spans="1:57" x14ac:dyDescent="0.2">
      <c r="V47" s="94"/>
      <c r="Y47" s="94"/>
      <c r="AB47" s="94"/>
      <c r="AE47" s="94"/>
      <c r="AH47" s="94"/>
      <c r="AK47" s="94"/>
      <c r="AN47" s="94"/>
      <c r="AQ47" s="94"/>
      <c r="AT47" s="94"/>
      <c r="AW47" s="94"/>
      <c r="AZ47" s="94"/>
      <c r="BC47" s="94"/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768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9.140625" defaultRowHeight="12.75" x14ac:dyDescent="0.2"/>
  <cols>
    <col min="1" max="1" width="15.5703125" style="118" customWidth="1"/>
    <col min="2" max="2" width="8.42578125" style="118" customWidth="1"/>
    <col min="3" max="7" width="7.140625" style="118" customWidth="1"/>
    <col min="8" max="10" width="9.7109375" style="118" customWidth="1"/>
    <col min="11" max="13" width="7.140625" style="118" customWidth="1"/>
    <col min="14" max="16" width="8.28515625" style="118" customWidth="1"/>
    <col min="17" max="19" width="12.42578125" style="118" customWidth="1"/>
    <col min="20" max="20" width="9.5703125" style="118" bestFit="1" customWidth="1"/>
    <col min="21" max="21" width="9.5703125" style="119" bestFit="1" customWidth="1"/>
    <col min="22" max="22" width="9.5703125" style="145" bestFit="1" customWidth="1"/>
    <col min="23" max="25" width="8.28515625" style="118" bestFit="1" customWidth="1"/>
    <col min="26" max="29" width="9.140625" style="121"/>
    <col min="30" max="30" width="11.5703125" style="121" customWidth="1"/>
    <col min="31" max="16384" width="9.140625" style="121"/>
  </cols>
  <sheetData>
    <row r="1" spans="1:28" x14ac:dyDescent="0.2">
      <c r="A1" s="160" t="s">
        <v>83</v>
      </c>
      <c r="V1" s="118"/>
    </row>
    <row r="2" spans="1:28" x14ac:dyDescent="0.2">
      <c r="A2" s="119" t="s">
        <v>80</v>
      </c>
      <c r="V2" s="118"/>
    </row>
    <row r="3" spans="1:28" x14ac:dyDescent="0.2">
      <c r="V3" s="118"/>
    </row>
    <row r="4" spans="1:28" s="166" customFormat="1" ht="13.5" thickBot="1" x14ac:dyDescent="0.25">
      <c r="A4" s="1" t="s">
        <v>139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64"/>
      <c r="V4" s="1"/>
      <c r="W4" s="1"/>
      <c r="X4" s="1"/>
      <c r="Y4" s="1"/>
      <c r="Z4" s="165"/>
    </row>
    <row r="5" spans="1:28" ht="25.5" x14ac:dyDescent="0.2">
      <c r="A5" s="150" t="s">
        <v>140</v>
      </c>
      <c r="B5" s="152" t="s">
        <v>41</v>
      </c>
      <c r="C5" s="153" t="s">
        <v>41</v>
      </c>
      <c r="D5" s="154" t="s">
        <v>41</v>
      </c>
      <c r="E5" s="155" t="s">
        <v>42</v>
      </c>
      <c r="F5" s="153" t="s">
        <v>42</v>
      </c>
      <c r="G5" s="154" t="s">
        <v>42</v>
      </c>
      <c r="H5" s="157" t="s">
        <v>43</v>
      </c>
      <c r="I5" s="158" t="s">
        <v>43</v>
      </c>
      <c r="J5" s="159" t="s">
        <v>43</v>
      </c>
      <c r="K5" s="155" t="s">
        <v>44</v>
      </c>
      <c r="L5" s="153" t="s">
        <v>44</v>
      </c>
      <c r="M5" s="154" t="s">
        <v>44</v>
      </c>
      <c r="N5" s="155" t="s">
        <v>45</v>
      </c>
      <c r="O5" s="153" t="s">
        <v>45</v>
      </c>
      <c r="P5" s="154" t="s">
        <v>45</v>
      </c>
      <c r="Q5" s="155" t="s">
        <v>46</v>
      </c>
      <c r="R5" s="153" t="s">
        <v>46</v>
      </c>
      <c r="S5" s="154" t="s">
        <v>46</v>
      </c>
      <c r="T5" s="157" t="s">
        <v>47</v>
      </c>
      <c r="U5" s="158" t="s">
        <v>47</v>
      </c>
      <c r="V5" s="159" t="s">
        <v>47</v>
      </c>
      <c r="W5" s="158" t="s">
        <v>86</v>
      </c>
      <c r="X5" s="158" t="s">
        <v>86</v>
      </c>
      <c r="Y5" s="158" t="s">
        <v>86</v>
      </c>
      <c r="Z5" s="155" t="s">
        <v>3</v>
      </c>
      <c r="AA5" s="153" t="s">
        <v>3</v>
      </c>
      <c r="AB5" s="156" t="s">
        <v>3</v>
      </c>
    </row>
    <row r="6" spans="1:28" ht="13.5" thickBot="1" x14ac:dyDescent="0.25">
      <c r="A6" s="151"/>
      <c r="B6" s="122" t="s">
        <v>48</v>
      </c>
      <c r="C6" s="123" t="s">
        <v>49</v>
      </c>
      <c r="D6" s="123" t="s">
        <v>3</v>
      </c>
      <c r="E6" s="122" t="s">
        <v>48</v>
      </c>
      <c r="F6" s="123" t="s">
        <v>49</v>
      </c>
      <c r="G6" s="123" t="s">
        <v>3</v>
      </c>
      <c r="H6" s="122" t="s">
        <v>48</v>
      </c>
      <c r="I6" s="123" t="s">
        <v>49</v>
      </c>
      <c r="J6" s="123" t="s">
        <v>3</v>
      </c>
      <c r="K6" s="122" t="s">
        <v>48</v>
      </c>
      <c r="L6" s="123" t="s">
        <v>49</v>
      </c>
      <c r="M6" s="123" t="s">
        <v>3</v>
      </c>
      <c r="N6" s="122" t="s">
        <v>48</v>
      </c>
      <c r="O6" s="123" t="s">
        <v>49</v>
      </c>
      <c r="P6" s="123" t="s">
        <v>3</v>
      </c>
      <c r="Q6" s="122" t="s">
        <v>48</v>
      </c>
      <c r="R6" s="123" t="s">
        <v>49</v>
      </c>
      <c r="S6" s="123" t="s">
        <v>3</v>
      </c>
      <c r="T6" s="122" t="s">
        <v>48</v>
      </c>
      <c r="U6" s="123" t="s">
        <v>49</v>
      </c>
      <c r="V6" s="123" t="s">
        <v>3</v>
      </c>
      <c r="W6" s="122" t="s">
        <v>48</v>
      </c>
      <c r="X6" s="123" t="s">
        <v>49</v>
      </c>
      <c r="Y6" s="123" t="s">
        <v>3</v>
      </c>
      <c r="Z6" s="122" t="s">
        <v>48</v>
      </c>
      <c r="AA6" s="123" t="s">
        <v>49</v>
      </c>
      <c r="AB6" s="124" t="s">
        <v>3</v>
      </c>
    </row>
    <row r="7" spans="1:28" s="166" customFormat="1" x14ac:dyDescent="0.2">
      <c r="A7" s="167" t="s">
        <v>4</v>
      </c>
      <c r="B7" s="168">
        <v>408</v>
      </c>
      <c r="C7" s="169">
        <v>205</v>
      </c>
      <c r="D7" s="169">
        <f t="shared" ref="D7:D9" si="0">SUM(B7:C7)</f>
        <v>613</v>
      </c>
      <c r="E7" s="169">
        <v>59</v>
      </c>
      <c r="F7" s="169">
        <v>20</v>
      </c>
      <c r="G7" s="169">
        <f t="shared" ref="G7:G12" si="1">SUM(E7:F7)</f>
        <v>79</v>
      </c>
      <c r="H7" s="169">
        <v>3</v>
      </c>
      <c r="I7" s="169">
        <v>1</v>
      </c>
      <c r="J7" s="169">
        <f t="shared" ref="J7:J12" si="2">SUM(H7:I7)</f>
        <v>4</v>
      </c>
      <c r="K7" s="169">
        <v>29</v>
      </c>
      <c r="L7" s="169">
        <v>11</v>
      </c>
      <c r="M7" s="169">
        <f t="shared" ref="M7:M12" si="3">SUM(K7:L7)</f>
        <v>40</v>
      </c>
      <c r="N7" s="169">
        <v>27</v>
      </c>
      <c r="O7" s="169">
        <v>14</v>
      </c>
      <c r="P7" s="169">
        <f t="shared" ref="P7:P14" si="4">SUM(N7:O7)</f>
        <v>41</v>
      </c>
      <c r="Q7" s="169">
        <v>8</v>
      </c>
      <c r="R7" s="169">
        <v>2</v>
      </c>
      <c r="S7" s="169">
        <f t="shared" ref="S7:S14" si="5">SUM(Q7:R7)</f>
        <v>10</v>
      </c>
      <c r="T7" s="169">
        <v>0</v>
      </c>
      <c r="U7" s="169">
        <v>0</v>
      </c>
      <c r="V7" s="169">
        <f t="shared" ref="V7:V14" si="6">SUM(T7:U7)</f>
        <v>0</v>
      </c>
      <c r="W7" s="169">
        <v>21</v>
      </c>
      <c r="X7" s="169">
        <v>8</v>
      </c>
      <c r="Y7" s="169">
        <f t="shared" ref="Y7:Y14" si="7">SUM(W7:X7)</f>
        <v>29</v>
      </c>
      <c r="Z7" s="169">
        <f>Q7+N7+K7+H7+E7+B7+T7+W7</f>
        <v>555</v>
      </c>
      <c r="AA7" s="169">
        <f>R7+O7+L7+I7+F7+C7+U7+X7</f>
        <v>261</v>
      </c>
      <c r="AB7" s="170">
        <f>SUM(Z7:AA7)</f>
        <v>816</v>
      </c>
    </row>
    <row r="8" spans="1:28" s="166" customFormat="1" x14ac:dyDescent="0.2">
      <c r="A8" s="171" t="s">
        <v>6</v>
      </c>
      <c r="B8" s="172">
        <v>231</v>
      </c>
      <c r="C8" s="173">
        <v>290</v>
      </c>
      <c r="D8" s="173">
        <f t="shared" si="0"/>
        <v>521</v>
      </c>
      <c r="E8" s="173">
        <v>20</v>
      </c>
      <c r="F8" s="173">
        <v>16</v>
      </c>
      <c r="G8" s="173">
        <f t="shared" si="1"/>
        <v>36</v>
      </c>
      <c r="H8" s="173">
        <v>0</v>
      </c>
      <c r="I8" s="173">
        <v>0</v>
      </c>
      <c r="J8" s="173">
        <f t="shared" si="2"/>
        <v>0</v>
      </c>
      <c r="K8" s="173">
        <v>20</v>
      </c>
      <c r="L8" s="173">
        <v>35</v>
      </c>
      <c r="M8" s="173">
        <f t="shared" si="3"/>
        <v>55</v>
      </c>
      <c r="N8" s="173">
        <v>11</v>
      </c>
      <c r="O8" s="173">
        <v>20</v>
      </c>
      <c r="P8" s="173">
        <f t="shared" si="4"/>
        <v>31</v>
      </c>
      <c r="Q8" s="173">
        <v>11</v>
      </c>
      <c r="R8" s="173">
        <v>17</v>
      </c>
      <c r="S8" s="173">
        <f t="shared" si="5"/>
        <v>28</v>
      </c>
      <c r="T8" s="173">
        <v>0</v>
      </c>
      <c r="U8" s="173">
        <v>0</v>
      </c>
      <c r="V8" s="173">
        <f t="shared" si="6"/>
        <v>0</v>
      </c>
      <c r="W8" s="173">
        <v>9</v>
      </c>
      <c r="X8" s="173">
        <v>13</v>
      </c>
      <c r="Y8" s="173">
        <f t="shared" si="7"/>
        <v>22</v>
      </c>
      <c r="Z8" s="173">
        <f t="shared" ref="Z8:Z14" si="8">Q8+N8+K8+H8+E8+B8+T8+W8</f>
        <v>302</v>
      </c>
      <c r="AA8" s="173">
        <f t="shared" ref="AA8:AA14" si="9">R8+O8+L8+I8+F8+C8+U8+X8</f>
        <v>391</v>
      </c>
      <c r="AB8" s="174">
        <f t="shared" ref="AB8:AB12" si="10">SUM(Z8:AA8)</f>
        <v>693</v>
      </c>
    </row>
    <row r="9" spans="1:28" s="166" customFormat="1" x14ac:dyDescent="0.2">
      <c r="A9" s="175" t="s">
        <v>5</v>
      </c>
      <c r="B9" s="172">
        <v>347</v>
      </c>
      <c r="C9" s="173">
        <v>68</v>
      </c>
      <c r="D9" s="173">
        <f t="shared" si="0"/>
        <v>415</v>
      </c>
      <c r="E9" s="173">
        <v>36</v>
      </c>
      <c r="F9" s="173">
        <v>6</v>
      </c>
      <c r="G9" s="173">
        <f t="shared" si="1"/>
        <v>42</v>
      </c>
      <c r="H9" s="173">
        <v>2</v>
      </c>
      <c r="I9" s="173">
        <v>0</v>
      </c>
      <c r="J9" s="173">
        <f t="shared" si="2"/>
        <v>2</v>
      </c>
      <c r="K9" s="173">
        <v>11</v>
      </c>
      <c r="L9" s="173">
        <v>4</v>
      </c>
      <c r="M9" s="173">
        <f t="shared" si="3"/>
        <v>15</v>
      </c>
      <c r="N9" s="173">
        <v>15</v>
      </c>
      <c r="O9" s="173">
        <v>2</v>
      </c>
      <c r="P9" s="173">
        <f t="shared" si="4"/>
        <v>17</v>
      </c>
      <c r="Q9" s="173">
        <v>5</v>
      </c>
      <c r="R9" s="173">
        <v>1</v>
      </c>
      <c r="S9" s="173">
        <f t="shared" si="5"/>
        <v>6</v>
      </c>
      <c r="T9" s="173">
        <v>0</v>
      </c>
      <c r="U9" s="173">
        <v>0</v>
      </c>
      <c r="V9" s="173">
        <f t="shared" si="6"/>
        <v>0</v>
      </c>
      <c r="W9" s="173">
        <v>11</v>
      </c>
      <c r="X9" s="173">
        <v>1</v>
      </c>
      <c r="Y9" s="173">
        <f t="shared" si="7"/>
        <v>12</v>
      </c>
      <c r="Z9" s="173">
        <f t="shared" si="8"/>
        <v>427</v>
      </c>
      <c r="AA9" s="173">
        <f t="shared" si="9"/>
        <v>82</v>
      </c>
      <c r="AB9" s="174">
        <f t="shared" si="10"/>
        <v>509</v>
      </c>
    </row>
    <row r="10" spans="1:28" s="166" customFormat="1" x14ac:dyDescent="0.2">
      <c r="A10" s="175" t="s">
        <v>7</v>
      </c>
      <c r="B10" s="172">
        <v>71</v>
      </c>
      <c r="C10" s="173">
        <v>281</v>
      </c>
      <c r="D10" s="173">
        <f>SUM(B10:C10)</f>
        <v>352</v>
      </c>
      <c r="E10" s="173">
        <v>5</v>
      </c>
      <c r="F10" s="173">
        <v>18</v>
      </c>
      <c r="G10" s="173">
        <f t="shared" si="1"/>
        <v>23</v>
      </c>
      <c r="H10" s="173">
        <v>0</v>
      </c>
      <c r="I10" s="173">
        <v>0</v>
      </c>
      <c r="J10" s="173">
        <f t="shared" si="2"/>
        <v>0</v>
      </c>
      <c r="K10" s="173">
        <v>12</v>
      </c>
      <c r="L10" s="173">
        <v>44</v>
      </c>
      <c r="M10" s="173">
        <f t="shared" si="3"/>
        <v>56</v>
      </c>
      <c r="N10" s="173">
        <v>7</v>
      </c>
      <c r="O10" s="173">
        <v>12</v>
      </c>
      <c r="P10" s="173">
        <f t="shared" si="4"/>
        <v>19</v>
      </c>
      <c r="Q10" s="173">
        <v>40</v>
      </c>
      <c r="R10" s="173">
        <v>67</v>
      </c>
      <c r="S10" s="173">
        <f t="shared" si="5"/>
        <v>107</v>
      </c>
      <c r="T10" s="173">
        <v>1</v>
      </c>
      <c r="U10" s="173">
        <v>0</v>
      </c>
      <c r="V10" s="173">
        <f t="shared" si="6"/>
        <v>1</v>
      </c>
      <c r="W10" s="173">
        <v>2</v>
      </c>
      <c r="X10" s="173">
        <v>10</v>
      </c>
      <c r="Y10" s="173">
        <f t="shared" si="7"/>
        <v>12</v>
      </c>
      <c r="Z10" s="173">
        <f t="shared" si="8"/>
        <v>138</v>
      </c>
      <c r="AA10" s="173">
        <f t="shared" si="9"/>
        <v>432</v>
      </c>
      <c r="AB10" s="174">
        <f t="shared" si="10"/>
        <v>570</v>
      </c>
    </row>
    <row r="11" spans="1:28" s="166" customFormat="1" x14ac:dyDescent="0.2">
      <c r="A11" s="175" t="s">
        <v>9</v>
      </c>
      <c r="B11" s="172">
        <v>179</v>
      </c>
      <c r="C11" s="173">
        <v>56</v>
      </c>
      <c r="D11" s="173">
        <f>SUM(B11:C11)</f>
        <v>235</v>
      </c>
      <c r="E11" s="173">
        <v>13</v>
      </c>
      <c r="F11" s="173">
        <v>8</v>
      </c>
      <c r="G11" s="173">
        <f t="shared" si="1"/>
        <v>21</v>
      </c>
      <c r="H11" s="173">
        <v>2</v>
      </c>
      <c r="I11" s="173">
        <v>0</v>
      </c>
      <c r="J11" s="173">
        <f t="shared" si="2"/>
        <v>2</v>
      </c>
      <c r="K11" s="173">
        <v>17</v>
      </c>
      <c r="L11" s="173">
        <v>12</v>
      </c>
      <c r="M11" s="173">
        <f t="shared" si="3"/>
        <v>29</v>
      </c>
      <c r="N11" s="173">
        <v>10</v>
      </c>
      <c r="O11" s="173">
        <v>5</v>
      </c>
      <c r="P11" s="173">
        <f t="shared" si="4"/>
        <v>15</v>
      </c>
      <c r="Q11" s="173">
        <v>3</v>
      </c>
      <c r="R11" s="173">
        <v>2</v>
      </c>
      <c r="S11" s="173">
        <f t="shared" si="5"/>
        <v>5</v>
      </c>
      <c r="T11" s="173">
        <v>2</v>
      </c>
      <c r="U11" s="173">
        <v>0</v>
      </c>
      <c r="V11" s="173">
        <f t="shared" si="6"/>
        <v>2</v>
      </c>
      <c r="W11" s="173">
        <v>9</v>
      </c>
      <c r="X11" s="173">
        <v>7</v>
      </c>
      <c r="Y11" s="173">
        <f t="shared" si="7"/>
        <v>16</v>
      </c>
      <c r="Z11" s="173">
        <f t="shared" si="8"/>
        <v>235</v>
      </c>
      <c r="AA11" s="173">
        <f t="shared" si="9"/>
        <v>90</v>
      </c>
      <c r="AB11" s="174">
        <f t="shared" si="10"/>
        <v>325</v>
      </c>
    </row>
    <row r="12" spans="1:28" s="166" customFormat="1" x14ac:dyDescent="0.2">
      <c r="A12" s="171" t="s">
        <v>8</v>
      </c>
      <c r="B12" s="172">
        <v>211</v>
      </c>
      <c r="C12" s="173">
        <v>63</v>
      </c>
      <c r="D12" s="173">
        <f t="shared" ref="D12:D14" si="11">SUM(B12:C12)</f>
        <v>274</v>
      </c>
      <c r="E12" s="173">
        <v>17</v>
      </c>
      <c r="F12" s="173">
        <v>4</v>
      </c>
      <c r="G12" s="173">
        <f t="shared" si="1"/>
        <v>21</v>
      </c>
      <c r="H12" s="173">
        <v>1</v>
      </c>
      <c r="I12" s="173">
        <v>0</v>
      </c>
      <c r="J12" s="173">
        <f t="shared" si="2"/>
        <v>1</v>
      </c>
      <c r="K12" s="173">
        <v>22</v>
      </c>
      <c r="L12" s="173">
        <v>9</v>
      </c>
      <c r="M12" s="173">
        <f t="shared" si="3"/>
        <v>31</v>
      </c>
      <c r="N12" s="173">
        <v>13</v>
      </c>
      <c r="O12" s="173">
        <v>2</v>
      </c>
      <c r="P12" s="173">
        <f t="shared" si="4"/>
        <v>15</v>
      </c>
      <c r="Q12" s="173">
        <v>4</v>
      </c>
      <c r="R12" s="173">
        <v>1</v>
      </c>
      <c r="S12" s="173">
        <f t="shared" si="5"/>
        <v>5</v>
      </c>
      <c r="T12" s="173">
        <v>1</v>
      </c>
      <c r="U12" s="173">
        <v>0</v>
      </c>
      <c r="V12" s="173">
        <f t="shared" si="6"/>
        <v>1</v>
      </c>
      <c r="W12" s="173">
        <v>9</v>
      </c>
      <c r="X12" s="173">
        <v>1</v>
      </c>
      <c r="Y12" s="173">
        <f t="shared" si="7"/>
        <v>10</v>
      </c>
      <c r="Z12" s="173">
        <f t="shared" si="8"/>
        <v>278</v>
      </c>
      <c r="AA12" s="173">
        <f t="shared" si="9"/>
        <v>80</v>
      </c>
      <c r="AB12" s="174">
        <f t="shared" si="10"/>
        <v>358</v>
      </c>
    </row>
    <row r="13" spans="1:28" s="166" customFormat="1" x14ac:dyDescent="0.2">
      <c r="A13" s="171" t="s">
        <v>31</v>
      </c>
      <c r="B13" s="176"/>
      <c r="C13" s="177"/>
      <c r="D13" s="173">
        <f t="shared" si="11"/>
        <v>0</v>
      </c>
      <c r="E13" s="177"/>
      <c r="F13" s="177"/>
      <c r="G13" s="177">
        <v>0</v>
      </c>
      <c r="H13" s="177"/>
      <c r="I13" s="177"/>
      <c r="J13" s="177">
        <v>0</v>
      </c>
      <c r="K13" s="177"/>
      <c r="L13" s="177"/>
      <c r="M13" s="173">
        <f>SUM(K13:L13)</f>
        <v>0</v>
      </c>
      <c r="N13" s="177"/>
      <c r="O13" s="177"/>
      <c r="P13" s="173">
        <f t="shared" si="4"/>
        <v>0</v>
      </c>
      <c r="Q13" s="177"/>
      <c r="R13" s="177"/>
      <c r="S13" s="173">
        <f t="shared" si="5"/>
        <v>0</v>
      </c>
      <c r="T13" s="177"/>
      <c r="U13" s="177"/>
      <c r="V13" s="173">
        <f t="shared" si="6"/>
        <v>0</v>
      </c>
      <c r="W13" s="177"/>
      <c r="X13" s="177"/>
      <c r="Y13" s="177">
        <f t="shared" si="7"/>
        <v>0</v>
      </c>
      <c r="Z13" s="177">
        <f t="shared" si="8"/>
        <v>0</v>
      </c>
      <c r="AA13" s="177">
        <f t="shared" si="9"/>
        <v>0</v>
      </c>
      <c r="AB13" s="178">
        <f>SUM(Z13:AA13)</f>
        <v>0</v>
      </c>
    </row>
    <row r="14" spans="1:28" s="166" customFormat="1" x14ac:dyDescent="0.2">
      <c r="A14" s="179" t="s">
        <v>50</v>
      </c>
      <c r="B14" s="176">
        <v>39</v>
      </c>
      <c r="C14" s="177">
        <v>20</v>
      </c>
      <c r="D14" s="177">
        <f t="shared" si="11"/>
        <v>59</v>
      </c>
      <c r="E14" s="177">
        <v>12</v>
      </c>
      <c r="F14" s="177">
        <v>5</v>
      </c>
      <c r="G14" s="177">
        <f t="shared" ref="G14" si="12">SUM(E14:F14)</f>
        <v>17</v>
      </c>
      <c r="H14" s="177">
        <v>0</v>
      </c>
      <c r="I14" s="177">
        <v>0</v>
      </c>
      <c r="J14" s="177">
        <f t="shared" ref="J14" si="13">SUM(H14:I14)</f>
        <v>0</v>
      </c>
      <c r="K14" s="177">
        <v>2</v>
      </c>
      <c r="L14" s="177">
        <v>3</v>
      </c>
      <c r="M14" s="177">
        <f t="shared" ref="M14" si="14">SUM(K14:L14)</f>
        <v>5</v>
      </c>
      <c r="N14" s="177">
        <v>2</v>
      </c>
      <c r="O14" s="177">
        <v>2</v>
      </c>
      <c r="P14" s="177">
        <f t="shared" si="4"/>
        <v>4</v>
      </c>
      <c r="Q14" s="177">
        <v>1</v>
      </c>
      <c r="R14" s="177">
        <v>0</v>
      </c>
      <c r="S14" s="173">
        <f t="shared" si="5"/>
        <v>1</v>
      </c>
      <c r="T14" s="177">
        <v>0</v>
      </c>
      <c r="U14" s="177">
        <v>0</v>
      </c>
      <c r="V14" s="173">
        <f t="shared" si="6"/>
        <v>0</v>
      </c>
      <c r="W14" s="177">
        <v>1</v>
      </c>
      <c r="X14" s="177">
        <v>2</v>
      </c>
      <c r="Y14" s="177">
        <f t="shared" si="7"/>
        <v>3</v>
      </c>
      <c r="Z14" s="177">
        <f t="shared" si="8"/>
        <v>57</v>
      </c>
      <c r="AA14" s="177">
        <f t="shared" si="9"/>
        <v>32</v>
      </c>
      <c r="AB14" s="178">
        <f t="shared" ref="AB14" si="15">SUM(Z14:AA14)</f>
        <v>89</v>
      </c>
    </row>
    <row r="15" spans="1:28" s="166" customFormat="1" ht="13.5" thickBot="1" x14ac:dyDescent="0.25">
      <c r="A15" s="116" t="s">
        <v>3</v>
      </c>
      <c r="B15" s="180">
        <f t="shared" ref="B15:Y15" si="16">SUM(B7:B14)</f>
        <v>1486</v>
      </c>
      <c r="C15" s="181">
        <f t="shared" si="16"/>
        <v>983</v>
      </c>
      <c r="D15" s="181">
        <f t="shared" si="16"/>
        <v>2469</v>
      </c>
      <c r="E15" s="181">
        <f t="shared" si="16"/>
        <v>162</v>
      </c>
      <c r="F15" s="181">
        <f t="shared" si="16"/>
        <v>77</v>
      </c>
      <c r="G15" s="181">
        <f t="shared" si="16"/>
        <v>239</v>
      </c>
      <c r="H15" s="181">
        <f t="shared" si="16"/>
        <v>8</v>
      </c>
      <c r="I15" s="181">
        <f t="shared" si="16"/>
        <v>1</v>
      </c>
      <c r="J15" s="181">
        <f t="shared" si="16"/>
        <v>9</v>
      </c>
      <c r="K15" s="181">
        <f t="shared" si="16"/>
        <v>113</v>
      </c>
      <c r="L15" s="181">
        <f t="shared" si="16"/>
        <v>118</v>
      </c>
      <c r="M15" s="181">
        <f t="shared" si="16"/>
        <v>231</v>
      </c>
      <c r="N15" s="181">
        <f t="shared" si="16"/>
        <v>85</v>
      </c>
      <c r="O15" s="181">
        <f t="shared" si="16"/>
        <v>57</v>
      </c>
      <c r="P15" s="181">
        <f t="shared" si="16"/>
        <v>142</v>
      </c>
      <c r="Q15" s="181">
        <f t="shared" si="16"/>
        <v>72</v>
      </c>
      <c r="R15" s="181">
        <f t="shared" si="16"/>
        <v>90</v>
      </c>
      <c r="S15" s="181">
        <f t="shared" si="16"/>
        <v>162</v>
      </c>
      <c r="T15" s="181">
        <f t="shared" si="16"/>
        <v>4</v>
      </c>
      <c r="U15" s="181">
        <f t="shared" si="16"/>
        <v>0</v>
      </c>
      <c r="V15" s="181">
        <f t="shared" si="16"/>
        <v>4</v>
      </c>
      <c r="W15" s="181">
        <f t="shared" si="16"/>
        <v>62</v>
      </c>
      <c r="X15" s="181">
        <f t="shared" si="16"/>
        <v>42</v>
      </c>
      <c r="Y15" s="181">
        <f t="shared" si="16"/>
        <v>104</v>
      </c>
      <c r="Z15" s="181">
        <f>SUM(Z7:Z14)</f>
        <v>1992</v>
      </c>
      <c r="AA15" s="181">
        <f t="shared" ref="AA15:AB15" si="17">SUM(AA7:AA14)</f>
        <v>1368</v>
      </c>
      <c r="AB15" s="182">
        <f t="shared" si="17"/>
        <v>3360</v>
      </c>
    </row>
    <row r="16" spans="1:28" s="166" customForma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64"/>
      <c r="V16" s="1"/>
      <c r="W16" s="1"/>
      <c r="X16" s="1"/>
      <c r="Y16" s="1"/>
    </row>
    <row r="17" spans="1:28" s="166" customFormat="1" ht="13.5" thickBot="1" x14ac:dyDescent="0.25">
      <c r="A17" s="1" t="s">
        <v>134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64"/>
      <c r="V17" s="1"/>
      <c r="W17" s="1"/>
      <c r="X17" s="1"/>
      <c r="Y17" s="1"/>
      <c r="Z17" s="165"/>
    </row>
    <row r="18" spans="1:28" ht="25.5" x14ac:dyDescent="0.2">
      <c r="A18" s="150" t="s">
        <v>138</v>
      </c>
      <c r="B18" s="152" t="s">
        <v>41</v>
      </c>
      <c r="C18" s="153" t="s">
        <v>41</v>
      </c>
      <c r="D18" s="154" t="s">
        <v>41</v>
      </c>
      <c r="E18" s="155" t="s">
        <v>42</v>
      </c>
      <c r="F18" s="153" t="s">
        <v>42</v>
      </c>
      <c r="G18" s="154" t="s">
        <v>42</v>
      </c>
      <c r="H18" s="157" t="s">
        <v>43</v>
      </c>
      <c r="I18" s="158" t="s">
        <v>43</v>
      </c>
      <c r="J18" s="159" t="s">
        <v>43</v>
      </c>
      <c r="K18" s="155" t="s">
        <v>44</v>
      </c>
      <c r="L18" s="153" t="s">
        <v>44</v>
      </c>
      <c r="M18" s="154" t="s">
        <v>44</v>
      </c>
      <c r="N18" s="155" t="s">
        <v>45</v>
      </c>
      <c r="O18" s="153" t="s">
        <v>45</v>
      </c>
      <c r="P18" s="154" t="s">
        <v>45</v>
      </c>
      <c r="Q18" s="155" t="s">
        <v>46</v>
      </c>
      <c r="R18" s="153" t="s">
        <v>46</v>
      </c>
      <c r="S18" s="154" t="s">
        <v>46</v>
      </c>
      <c r="T18" s="157" t="s">
        <v>47</v>
      </c>
      <c r="U18" s="158" t="s">
        <v>47</v>
      </c>
      <c r="V18" s="159" t="s">
        <v>47</v>
      </c>
      <c r="W18" s="158" t="s">
        <v>86</v>
      </c>
      <c r="X18" s="158" t="s">
        <v>86</v>
      </c>
      <c r="Y18" s="158" t="s">
        <v>86</v>
      </c>
      <c r="Z18" s="155" t="s">
        <v>3</v>
      </c>
      <c r="AA18" s="153" t="s">
        <v>3</v>
      </c>
      <c r="AB18" s="156" t="s">
        <v>3</v>
      </c>
    </row>
    <row r="19" spans="1:28" ht="13.5" thickBot="1" x14ac:dyDescent="0.25">
      <c r="A19" s="151"/>
      <c r="B19" s="122" t="s">
        <v>48</v>
      </c>
      <c r="C19" s="123" t="s">
        <v>49</v>
      </c>
      <c r="D19" s="123" t="s">
        <v>3</v>
      </c>
      <c r="E19" s="122" t="s">
        <v>48</v>
      </c>
      <c r="F19" s="123" t="s">
        <v>49</v>
      </c>
      <c r="G19" s="123" t="s">
        <v>3</v>
      </c>
      <c r="H19" s="122" t="s">
        <v>48</v>
      </c>
      <c r="I19" s="123" t="s">
        <v>49</v>
      </c>
      <c r="J19" s="123" t="s">
        <v>3</v>
      </c>
      <c r="K19" s="122" t="s">
        <v>48</v>
      </c>
      <c r="L19" s="123" t="s">
        <v>49</v>
      </c>
      <c r="M19" s="123" t="s">
        <v>3</v>
      </c>
      <c r="N19" s="122" t="s">
        <v>48</v>
      </c>
      <c r="O19" s="123" t="s">
        <v>49</v>
      </c>
      <c r="P19" s="123" t="s">
        <v>3</v>
      </c>
      <c r="Q19" s="122" t="s">
        <v>48</v>
      </c>
      <c r="R19" s="123" t="s">
        <v>49</v>
      </c>
      <c r="S19" s="123" t="s">
        <v>3</v>
      </c>
      <c r="T19" s="122" t="s">
        <v>48</v>
      </c>
      <c r="U19" s="123" t="s">
        <v>49</v>
      </c>
      <c r="V19" s="123" t="s">
        <v>3</v>
      </c>
      <c r="W19" s="122" t="s">
        <v>48</v>
      </c>
      <c r="X19" s="123" t="s">
        <v>49</v>
      </c>
      <c r="Y19" s="123" t="s">
        <v>3</v>
      </c>
      <c r="Z19" s="122" t="s">
        <v>48</v>
      </c>
      <c r="AA19" s="123" t="s">
        <v>49</v>
      </c>
      <c r="AB19" s="124" t="s">
        <v>3</v>
      </c>
    </row>
    <row r="20" spans="1:28" s="166" customFormat="1" x14ac:dyDescent="0.2">
      <c r="A20" s="167" t="s">
        <v>4</v>
      </c>
      <c r="B20" s="168">
        <v>666</v>
      </c>
      <c r="C20" s="169">
        <v>353</v>
      </c>
      <c r="D20" s="169">
        <f t="shared" ref="D20:D22" si="18">SUM(B20:C20)</f>
        <v>1019</v>
      </c>
      <c r="E20" s="169">
        <v>82</v>
      </c>
      <c r="F20" s="169">
        <v>29</v>
      </c>
      <c r="G20" s="169">
        <f t="shared" ref="G20:G25" si="19">SUM(E20:F20)</f>
        <v>111</v>
      </c>
      <c r="H20" s="169">
        <v>2</v>
      </c>
      <c r="I20" s="169">
        <v>0</v>
      </c>
      <c r="J20" s="169">
        <f t="shared" ref="J20:J25" si="20">SUM(H20:I20)</f>
        <v>2</v>
      </c>
      <c r="K20" s="169">
        <v>35</v>
      </c>
      <c r="L20" s="169">
        <v>23</v>
      </c>
      <c r="M20" s="169">
        <f t="shared" ref="M20:M25" si="21">SUM(K20:L20)</f>
        <v>58</v>
      </c>
      <c r="N20" s="169">
        <v>43</v>
      </c>
      <c r="O20" s="169">
        <v>17</v>
      </c>
      <c r="P20" s="169">
        <f t="shared" ref="P20:P27" si="22">SUM(N20:O20)</f>
        <v>60</v>
      </c>
      <c r="Q20" s="169">
        <v>14</v>
      </c>
      <c r="R20" s="169">
        <v>7</v>
      </c>
      <c r="S20" s="169">
        <f t="shared" ref="S20:S27" si="23">SUM(Q20:R20)</f>
        <v>21</v>
      </c>
      <c r="T20" s="169">
        <v>1</v>
      </c>
      <c r="U20" s="169">
        <v>0</v>
      </c>
      <c r="V20" s="169">
        <f t="shared" ref="V20:V27" si="24">SUM(T20:U20)</f>
        <v>1</v>
      </c>
      <c r="W20" s="169">
        <v>31</v>
      </c>
      <c r="X20" s="169">
        <v>13</v>
      </c>
      <c r="Y20" s="169">
        <f t="shared" ref="Y20:Y27" si="25">SUM(W20:X20)</f>
        <v>44</v>
      </c>
      <c r="Z20" s="169">
        <f>Q20+N20+K20+H20+E20+B20+T20+W20</f>
        <v>874</v>
      </c>
      <c r="AA20" s="169">
        <f>R20+O20+L20+I20+F20+C20+U20+X20</f>
        <v>442</v>
      </c>
      <c r="AB20" s="170">
        <f>SUM(Z20:AA20)</f>
        <v>1316</v>
      </c>
    </row>
    <row r="21" spans="1:28" s="166" customFormat="1" x14ac:dyDescent="0.2">
      <c r="A21" s="171" t="s">
        <v>6</v>
      </c>
      <c r="B21" s="172">
        <v>315</v>
      </c>
      <c r="C21" s="173">
        <v>377</v>
      </c>
      <c r="D21" s="173">
        <f t="shared" si="18"/>
        <v>692</v>
      </c>
      <c r="E21" s="173">
        <v>19</v>
      </c>
      <c r="F21" s="173">
        <v>17</v>
      </c>
      <c r="G21" s="173">
        <f t="shared" si="19"/>
        <v>36</v>
      </c>
      <c r="H21" s="173">
        <v>0</v>
      </c>
      <c r="I21" s="173">
        <v>0</v>
      </c>
      <c r="J21" s="173">
        <f t="shared" si="20"/>
        <v>0</v>
      </c>
      <c r="K21" s="173">
        <v>28</v>
      </c>
      <c r="L21" s="173">
        <v>30</v>
      </c>
      <c r="M21" s="173">
        <f t="shared" si="21"/>
        <v>58</v>
      </c>
      <c r="N21" s="173">
        <v>22</v>
      </c>
      <c r="O21" s="173">
        <v>32</v>
      </c>
      <c r="P21" s="173">
        <f t="shared" si="22"/>
        <v>54</v>
      </c>
      <c r="Q21" s="173">
        <v>15</v>
      </c>
      <c r="R21" s="173">
        <v>20</v>
      </c>
      <c r="S21" s="173">
        <f t="shared" si="23"/>
        <v>35</v>
      </c>
      <c r="T21" s="173">
        <v>1</v>
      </c>
      <c r="U21" s="173">
        <v>0</v>
      </c>
      <c r="V21" s="173">
        <f t="shared" si="24"/>
        <v>1</v>
      </c>
      <c r="W21" s="173">
        <v>10</v>
      </c>
      <c r="X21" s="173">
        <v>10</v>
      </c>
      <c r="Y21" s="173">
        <f t="shared" si="25"/>
        <v>20</v>
      </c>
      <c r="Z21" s="173">
        <f t="shared" ref="Z21:Z27" si="26">Q21+N21+K21+H21+E21+B21+T21+W21</f>
        <v>410</v>
      </c>
      <c r="AA21" s="173">
        <f t="shared" ref="AA21:AA27" si="27">R21+O21+L21+I21+F21+C21+U21+X21</f>
        <v>486</v>
      </c>
      <c r="AB21" s="174">
        <f t="shared" ref="AB21:AB25" si="28">SUM(Z21:AA21)</f>
        <v>896</v>
      </c>
    </row>
    <row r="22" spans="1:28" s="166" customFormat="1" x14ac:dyDescent="0.2">
      <c r="A22" s="175" t="s">
        <v>5</v>
      </c>
      <c r="B22" s="172">
        <v>607</v>
      </c>
      <c r="C22" s="173">
        <v>102</v>
      </c>
      <c r="D22" s="173">
        <f t="shared" si="18"/>
        <v>709</v>
      </c>
      <c r="E22" s="173">
        <v>66</v>
      </c>
      <c r="F22" s="173">
        <v>21</v>
      </c>
      <c r="G22" s="173">
        <f t="shared" si="19"/>
        <v>87</v>
      </c>
      <c r="H22" s="173">
        <v>3</v>
      </c>
      <c r="I22" s="173">
        <v>0</v>
      </c>
      <c r="J22" s="173">
        <f t="shared" si="20"/>
        <v>3</v>
      </c>
      <c r="K22" s="173">
        <v>14</v>
      </c>
      <c r="L22" s="173">
        <v>3</v>
      </c>
      <c r="M22" s="173">
        <f t="shared" si="21"/>
        <v>17</v>
      </c>
      <c r="N22" s="173">
        <v>23</v>
      </c>
      <c r="O22" s="173">
        <v>4</v>
      </c>
      <c r="P22" s="173">
        <f t="shared" si="22"/>
        <v>27</v>
      </c>
      <c r="Q22" s="173">
        <v>10</v>
      </c>
      <c r="R22" s="173">
        <v>5</v>
      </c>
      <c r="S22" s="173">
        <f t="shared" si="23"/>
        <v>15</v>
      </c>
      <c r="T22" s="173">
        <v>0</v>
      </c>
      <c r="U22" s="173">
        <v>0</v>
      </c>
      <c r="V22" s="173">
        <f t="shared" si="24"/>
        <v>0</v>
      </c>
      <c r="W22" s="173">
        <v>22</v>
      </c>
      <c r="X22" s="173">
        <v>1</v>
      </c>
      <c r="Y22" s="173">
        <f t="shared" si="25"/>
        <v>23</v>
      </c>
      <c r="Z22" s="173">
        <f t="shared" si="26"/>
        <v>745</v>
      </c>
      <c r="AA22" s="173">
        <f t="shared" si="27"/>
        <v>136</v>
      </c>
      <c r="AB22" s="174">
        <f t="shared" si="28"/>
        <v>881</v>
      </c>
    </row>
    <row r="23" spans="1:28" s="166" customFormat="1" x14ac:dyDescent="0.2">
      <c r="A23" s="175" t="s">
        <v>7</v>
      </c>
      <c r="B23" s="172">
        <v>135</v>
      </c>
      <c r="C23" s="173">
        <v>526</v>
      </c>
      <c r="D23" s="173">
        <f>SUM(B23:C23)</f>
        <v>661</v>
      </c>
      <c r="E23" s="173">
        <v>11</v>
      </c>
      <c r="F23" s="173">
        <v>28</v>
      </c>
      <c r="G23" s="173">
        <f t="shared" si="19"/>
        <v>39</v>
      </c>
      <c r="H23" s="173">
        <v>0</v>
      </c>
      <c r="I23" s="173">
        <v>2</v>
      </c>
      <c r="J23" s="173">
        <f t="shared" si="20"/>
        <v>2</v>
      </c>
      <c r="K23" s="173">
        <v>22</v>
      </c>
      <c r="L23" s="173">
        <v>71</v>
      </c>
      <c r="M23" s="173">
        <f t="shared" si="21"/>
        <v>93</v>
      </c>
      <c r="N23" s="173">
        <v>10</v>
      </c>
      <c r="O23" s="173">
        <v>26</v>
      </c>
      <c r="P23" s="173">
        <f t="shared" si="22"/>
        <v>36</v>
      </c>
      <c r="Q23" s="173">
        <v>52</v>
      </c>
      <c r="R23" s="173">
        <v>124</v>
      </c>
      <c r="S23" s="173">
        <f t="shared" si="23"/>
        <v>176</v>
      </c>
      <c r="T23" s="173">
        <v>1</v>
      </c>
      <c r="U23" s="173">
        <v>2</v>
      </c>
      <c r="V23" s="173">
        <f t="shared" si="24"/>
        <v>3</v>
      </c>
      <c r="W23" s="173">
        <v>2</v>
      </c>
      <c r="X23" s="173">
        <v>20</v>
      </c>
      <c r="Y23" s="173">
        <f t="shared" si="25"/>
        <v>22</v>
      </c>
      <c r="Z23" s="173">
        <f t="shared" si="26"/>
        <v>233</v>
      </c>
      <c r="AA23" s="173">
        <f t="shared" si="27"/>
        <v>799</v>
      </c>
      <c r="AB23" s="174">
        <f t="shared" si="28"/>
        <v>1032</v>
      </c>
    </row>
    <row r="24" spans="1:28" s="166" customFormat="1" x14ac:dyDescent="0.2">
      <c r="A24" s="175" t="s">
        <v>9</v>
      </c>
      <c r="B24" s="172">
        <v>438</v>
      </c>
      <c r="C24" s="173">
        <v>145</v>
      </c>
      <c r="D24" s="173">
        <f>SUM(B24:C24)</f>
        <v>583</v>
      </c>
      <c r="E24" s="173">
        <v>35</v>
      </c>
      <c r="F24" s="173">
        <v>10</v>
      </c>
      <c r="G24" s="173">
        <f t="shared" si="19"/>
        <v>45</v>
      </c>
      <c r="H24" s="173">
        <v>2</v>
      </c>
      <c r="I24" s="173">
        <v>0</v>
      </c>
      <c r="J24" s="173">
        <f t="shared" si="20"/>
        <v>2</v>
      </c>
      <c r="K24" s="173">
        <v>30</v>
      </c>
      <c r="L24" s="173">
        <v>17</v>
      </c>
      <c r="M24" s="173">
        <f t="shared" si="21"/>
        <v>47</v>
      </c>
      <c r="N24" s="173">
        <v>20</v>
      </c>
      <c r="O24" s="173">
        <v>9</v>
      </c>
      <c r="P24" s="173">
        <f t="shared" si="22"/>
        <v>29</v>
      </c>
      <c r="Q24" s="173">
        <v>11</v>
      </c>
      <c r="R24" s="173">
        <v>3</v>
      </c>
      <c r="S24" s="173">
        <f t="shared" si="23"/>
        <v>14</v>
      </c>
      <c r="T24" s="173">
        <v>1</v>
      </c>
      <c r="U24" s="173">
        <v>0</v>
      </c>
      <c r="V24" s="173">
        <f t="shared" si="24"/>
        <v>1</v>
      </c>
      <c r="W24" s="173">
        <v>23</v>
      </c>
      <c r="X24" s="173">
        <v>9</v>
      </c>
      <c r="Y24" s="173">
        <f t="shared" si="25"/>
        <v>32</v>
      </c>
      <c r="Z24" s="173">
        <f t="shared" si="26"/>
        <v>560</v>
      </c>
      <c r="AA24" s="173">
        <f t="shared" si="27"/>
        <v>193</v>
      </c>
      <c r="AB24" s="174">
        <f t="shared" si="28"/>
        <v>753</v>
      </c>
    </row>
    <row r="25" spans="1:28" s="166" customFormat="1" x14ac:dyDescent="0.2">
      <c r="A25" s="171" t="s">
        <v>8</v>
      </c>
      <c r="B25" s="172">
        <v>475</v>
      </c>
      <c r="C25" s="173">
        <v>127</v>
      </c>
      <c r="D25" s="173">
        <f t="shared" ref="D25:D27" si="29">SUM(B25:C25)</f>
        <v>602</v>
      </c>
      <c r="E25" s="173">
        <v>45</v>
      </c>
      <c r="F25" s="173">
        <v>7</v>
      </c>
      <c r="G25" s="173">
        <f t="shared" si="19"/>
        <v>52</v>
      </c>
      <c r="H25" s="173">
        <v>1</v>
      </c>
      <c r="I25" s="173">
        <v>0</v>
      </c>
      <c r="J25" s="173">
        <f t="shared" si="20"/>
        <v>1</v>
      </c>
      <c r="K25" s="173">
        <v>43</v>
      </c>
      <c r="L25" s="173">
        <v>15</v>
      </c>
      <c r="M25" s="173">
        <f t="shared" si="21"/>
        <v>58</v>
      </c>
      <c r="N25" s="173">
        <v>29</v>
      </c>
      <c r="O25" s="173">
        <v>9</v>
      </c>
      <c r="P25" s="173">
        <f t="shared" si="22"/>
        <v>38</v>
      </c>
      <c r="Q25" s="173">
        <v>8</v>
      </c>
      <c r="R25" s="173">
        <v>1</v>
      </c>
      <c r="S25" s="173">
        <f t="shared" si="23"/>
        <v>9</v>
      </c>
      <c r="T25" s="173">
        <v>1</v>
      </c>
      <c r="U25" s="173">
        <v>0</v>
      </c>
      <c r="V25" s="173">
        <f t="shared" si="24"/>
        <v>1</v>
      </c>
      <c r="W25" s="173">
        <v>17</v>
      </c>
      <c r="X25" s="173">
        <v>2</v>
      </c>
      <c r="Y25" s="173">
        <f t="shared" si="25"/>
        <v>19</v>
      </c>
      <c r="Z25" s="173">
        <f t="shared" si="26"/>
        <v>619</v>
      </c>
      <c r="AA25" s="173">
        <f t="shared" si="27"/>
        <v>161</v>
      </c>
      <c r="AB25" s="174">
        <f t="shared" si="28"/>
        <v>780</v>
      </c>
    </row>
    <row r="26" spans="1:28" s="166" customFormat="1" x14ac:dyDescent="0.2">
      <c r="A26" s="171" t="s">
        <v>31</v>
      </c>
      <c r="B26" s="176"/>
      <c r="C26" s="177"/>
      <c r="D26" s="173">
        <f t="shared" si="29"/>
        <v>0</v>
      </c>
      <c r="E26" s="177"/>
      <c r="F26" s="177"/>
      <c r="G26" s="177">
        <v>0</v>
      </c>
      <c r="H26" s="177"/>
      <c r="I26" s="177"/>
      <c r="J26" s="177">
        <v>0</v>
      </c>
      <c r="K26" s="177"/>
      <c r="L26" s="177"/>
      <c r="M26" s="173">
        <f>SUM(K26:L26)</f>
        <v>0</v>
      </c>
      <c r="N26" s="177"/>
      <c r="O26" s="177"/>
      <c r="P26" s="173">
        <f t="shared" si="22"/>
        <v>0</v>
      </c>
      <c r="Q26" s="177"/>
      <c r="R26" s="177"/>
      <c r="S26" s="173">
        <f t="shared" si="23"/>
        <v>0</v>
      </c>
      <c r="T26" s="177"/>
      <c r="U26" s="177"/>
      <c r="V26" s="173">
        <f t="shared" si="24"/>
        <v>0</v>
      </c>
      <c r="W26" s="177"/>
      <c r="X26" s="177"/>
      <c r="Y26" s="177">
        <f t="shared" si="25"/>
        <v>0</v>
      </c>
      <c r="Z26" s="177">
        <f t="shared" si="26"/>
        <v>0</v>
      </c>
      <c r="AA26" s="177">
        <f t="shared" si="27"/>
        <v>0</v>
      </c>
      <c r="AB26" s="178">
        <f>SUM(Z26:AA26)</f>
        <v>0</v>
      </c>
    </row>
    <row r="27" spans="1:28" s="166" customFormat="1" x14ac:dyDescent="0.2">
      <c r="A27" s="179" t="s">
        <v>50</v>
      </c>
      <c r="B27" s="176">
        <v>62</v>
      </c>
      <c r="C27" s="177">
        <v>40</v>
      </c>
      <c r="D27" s="177">
        <f t="shared" si="29"/>
        <v>102</v>
      </c>
      <c r="E27" s="177">
        <v>13</v>
      </c>
      <c r="F27" s="177">
        <v>1</v>
      </c>
      <c r="G27" s="177">
        <f t="shared" ref="G27" si="30">SUM(E27:F27)</f>
        <v>14</v>
      </c>
      <c r="H27" s="177">
        <v>1</v>
      </c>
      <c r="I27" s="177">
        <v>0</v>
      </c>
      <c r="J27" s="177">
        <f t="shared" ref="J27" si="31">SUM(H27:I27)</f>
        <v>1</v>
      </c>
      <c r="K27" s="177">
        <v>4</v>
      </c>
      <c r="L27" s="177">
        <v>5</v>
      </c>
      <c r="M27" s="177">
        <f t="shared" ref="M27" si="32">SUM(K27:L27)</f>
        <v>9</v>
      </c>
      <c r="N27" s="177">
        <v>3</v>
      </c>
      <c r="O27" s="177">
        <v>0</v>
      </c>
      <c r="P27" s="177">
        <f t="shared" si="22"/>
        <v>3</v>
      </c>
      <c r="Q27" s="177">
        <v>0</v>
      </c>
      <c r="R27" s="177">
        <v>0</v>
      </c>
      <c r="S27" s="173">
        <f t="shared" si="23"/>
        <v>0</v>
      </c>
      <c r="T27" s="177">
        <v>0</v>
      </c>
      <c r="U27" s="177">
        <v>0</v>
      </c>
      <c r="V27" s="173">
        <f t="shared" si="24"/>
        <v>0</v>
      </c>
      <c r="W27" s="177">
        <v>2</v>
      </c>
      <c r="X27" s="177">
        <v>0</v>
      </c>
      <c r="Y27" s="177">
        <f t="shared" si="25"/>
        <v>2</v>
      </c>
      <c r="Z27" s="177">
        <f t="shared" si="26"/>
        <v>85</v>
      </c>
      <c r="AA27" s="177">
        <f t="shared" si="27"/>
        <v>46</v>
      </c>
      <c r="AB27" s="178">
        <f t="shared" ref="AB27" si="33">SUM(Z27:AA27)</f>
        <v>131</v>
      </c>
    </row>
    <row r="28" spans="1:28" s="166" customFormat="1" ht="13.5" thickBot="1" x14ac:dyDescent="0.25">
      <c r="A28" s="116" t="s">
        <v>3</v>
      </c>
      <c r="B28" s="180">
        <f t="shared" ref="B28:Y28" si="34">SUM(B20:B27)</f>
        <v>2698</v>
      </c>
      <c r="C28" s="181">
        <f t="shared" si="34"/>
        <v>1670</v>
      </c>
      <c r="D28" s="181">
        <f t="shared" si="34"/>
        <v>4368</v>
      </c>
      <c r="E28" s="181">
        <f t="shared" si="34"/>
        <v>271</v>
      </c>
      <c r="F28" s="181">
        <f t="shared" si="34"/>
        <v>113</v>
      </c>
      <c r="G28" s="181">
        <f t="shared" si="34"/>
        <v>384</v>
      </c>
      <c r="H28" s="181">
        <f t="shared" si="34"/>
        <v>9</v>
      </c>
      <c r="I28" s="181">
        <f t="shared" si="34"/>
        <v>2</v>
      </c>
      <c r="J28" s="181">
        <f t="shared" si="34"/>
        <v>11</v>
      </c>
      <c r="K28" s="181">
        <f t="shared" si="34"/>
        <v>176</v>
      </c>
      <c r="L28" s="181">
        <f t="shared" si="34"/>
        <v>164</v>
      </c>
      <c r="M28" s="181">
        <f t="shared" si="34"/>
        <v>340</v>
      </c>
      <c r="N28" s="181">
        <f t="shared" si="34"/>
        <v>150</v>
      </c>
      <c r="O28" s="181">
        <f t="shared" si="34"/>
        <v>97</v>
      </c>
      <c r="P28" s="181">
        <f t="shared" si="34"/>
        <v>247</v>
      </c>
      <c r="Q28" s="181">
        <f t="shared" si="34"/>
        <v>110</v>
      </c>
      <c r="R28" s="181">
        <f t="shared" si="34"/>
        <v>160</v>
      </c>
      <c r="S28" s="181">
        <f t="shared" si="34"/>
        <v>270</v>
      </c>
      <c r="T28" s="181">
        <f t="shared" si="34"/>
        <v>5</v>
      </c>
      <c r="U28" s="181">
        <f t="shared" si="34"/>
        <v>2</v>
      </c>
      <c r="V28" s="181">
        <f t="shared" si="34"/>
        <v>7</v>
      </c>
      <c r="W28" s="181">
        <f t="shared" si="34"/>
        <v>107</v>
      </c>
      <c r="X28" s="181">
        <f t="shared" si="34"/>
        <v>55</v>
      </c>
      <c r="Y28" s="181">
        <f t="shared" si="34"/>
        <v>162</v>
      </c>
      <c r="Z28" s="181">
        <f>SUM(Z20:Z27)</f>
        <v>3526</v>
      </c>
      <c r="AA28" s="181">
        <f t="shared" ref="AA28:AB28" si="35">SUM(AA20:AA27)</f>
        <v>2263</v>
      </c>
      <c r="AB28" s="182">
        <f t="shared" si="35"/>
        <v>5789</v>
      </c>
    </row>
    <row r="29" spans="1:28" s="166" customFormat="1" ht="13.5" thickBo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64"/>
      <c r="V29" s="1"/>
      <c r="W29" s="1"/>
      <c r="X29" s="1"/>
      <c r="Y29" s="1"/>
    </row>
    <row r="30" spans="1:28" ht="25.5" x14ac:dyDescent="0.2">
      <c r="A30" s="150" t="s">
        <v>137</v>
      </c>
      <c r="B30" s="152" t="s">
        <v>41</v>
      </c>
      <c r="C30" s="153" t="s">
        <v>41</v>
      </c>
      <c r="D30" s="154" t="s">
        <v>41</v>
      </c>
      <c r="E30" s="155" t="s">
        <v>42</v>
      </c>
      <c r="F30" s="153" t="s">
        <v>42</v>
      </c>
      <c r="G30" s="154" t="s">
        <v>42</v>
      </c>
      <c r="H30" s="157" t="s">
        <v>43</v>
      </c>
      <c r="I30" s="158" t="s">
        <v>43</v>
      </c>
      <c r="J30" s="159" t="s">
        <v>43</v>
      </c>
      <c r="K30" s="155" t="s">
        <v>44</v>
      </c>
      <c r="L30" s="153" t="s">
        <v>44</v>
      </c>
      <c r="M30" s="154" t="s">
        <v>44</v>
      </c>
      <c r="N30" s="155" t="s">
        <v>45</v>
      </c>
      <c r="O30" s="153" t="s">
        <v>45</v>
      </c>
      <c r="P30" s="154" t="s">
        <v>45</v>
      </c>
      <c r="Q30" s="155" t="s">
        <v>46</v>
      </c>
      <c r="R30" s="153" t="s">
        <v>46</v>
      </c>
      <c r="S30" s="154" t="s">
        <v>46</v>
      </c>
      <c r="T30" s="157" t="s">
        <v>47</v>
      </c>
      <c r="U30" s="158" t="s">
        <v>47</v>
      </c>
      <c r="V30" s="159" t="s">
        <v>47</v>
      </c>
      <c r="W30" s="158" t="s">
        <v>86</v>
      </c>
      <c r="X30" s="158" t="s">
        <v>86</v>
      </c>
      <c r="Y30" s="158" t="s">
        <v>86</v>
      </c>
      <c r="Z30" s="155" t="s">
        <v>3</v>
      </c>
      <c r="AA30" s="153" t="s">
        <v>3</v>
      </c>
      <c r="AB30" s="156" t="s">
        <v>3</v>
      </c>
    </row>
    <row r="31" spans="1:28" ht="13.5" thickBot="1" x14ac:dyDescent="0.25">
      <c r="A31" s="151"/>
      <c r="B31" s="122" t="s">
        <v>48</v>
      </c>
      <c r="C31" s="123" t="s">
        <v>49</v>
      </c>
      <c r="D31" s="123" t="s">
        <v>3</v>
      </c>
      <c r="E31" s="122" t="s">
        <v>48</v>
      </c>
      <c r="F31" s="123" t="s">
        <v>49</v>
      </c>
      <c r="G31" s="123" t="s">
        <v>3</v>
      </c>
      <c r="H31" s="122" t="s">
        <v>48</v>
      </c>
      <c r="I31" s="123" t="s">
        <v>49</v>
      </c>
      <c r="J31" s="123" t="s">
        <v>3</v>
      </c>
      <c r="K31" s="122" t="s">
        <v>48</v>
      </c>
      <c r="L31" s="123" t="s">
        <v>49</v>
      </c>
      <c r="M31" s="123" t="s">
        <v>3</v>
      </c>
      <c r="N31" s="122" t="s">
        <v>48</v>
      </c>
      <c r="O31" s="123" t="s">
        <v>49</v>
      </c>
      <c r="P31" s="123" t="s">
        <v>3</v>
      </c>
      <c r="Q31" s="122" t="s">
        <v>48</v>
      </c>
      <c r="R31" s="123" t="s">
        <v>49</v>
      </c>
      <c r="S31" s="123" t="s">
        <v>3</v>
      </c>
      <c r="T31" s="122" t="s">
        <v>48</v>
      </c>
      <c r="U31" s="123" t="s">
        <v>49</v>
      </c>
      <c r="V31" s="123" t="s">
        <v>3</v>
      </c>
      <c r="W31" s="122" t="s">
        <v>48</v>
      </c>
      <c r="X31" s="123" t="s">
        <v>49</v>
      </c>
      <c r="Y31" s="123" t="s">
        <v>3</v>
      </c>
      <c r="Z31" s="122" t="s">
        <v>48</v>
      </c>
      <c r="AA31" s="123" t="s">
        <v>49</v>
      </c>
      <c r="AB31" s="124" t="s">
        <v>3</v>
      </c>
    </row>
    <row r="32" spans="1:28" s="166" customFormat="1" x14ac:dyDescent="0.2">
      <c r="A32" s="167" t="s">
        <v>4</v>
      </c>
      <c r="B32" s="168">
        <v>2284</v>
      </c>
      <c r="C32" s="169">
        <v>1288</v>
      </c>
      <c r="D32" s="169">
        <f t="shared" ref="D32:D34" si="36">SUM(B32:C32)</f>
        <v>3572</v>
      </c>
      <c r="E32" s="169">
        <v>344</v>
      </c>
      <c r="F32" s="169">
        <v>143</v>
      </c>
      <c r="G32" s="169">
        <f t="shared" ref="G32:G37" si="37">SUM(E32:F32)</f>
        <v>487</v>
      </c>
      <c r="H32" s="169">
        <v>6</v>
      </c>
      <c r="I32" s="169">
        <v>6</v>
      </c>
      <c r="J32" s="169">
        <f t="shared" ref="J32:J37" si="38">SUM(H32:I32)</f>
        <v>12</v>
      </c>
      <c r="K32" s="169">
        <v>130</v>
      </c>
      <c r="L32" s="169">
        <v>73</v>
      </c>
      <c r="M32" s="169">
        <f t="shared" ref="M32:M37" si="39">SUM(K32:L32)</f>
        <v>203</v>
      </c>
      <c r="N32" s="169">
        <v>155</v>
      </c>
      <c r="O32" s="169">
        <v>74</v>
      </c>
      <c r="P32" s="169">
        <f t="shared" ref="P32:P39" si="40">SUM(N32:O32)</f>
        <v>229</v>
      </c>
      <c r="Q32" s="169">
        <v>77</v>
      </c>
      <c r="R32" s="169">
        <v>40</v>
      </c>
      <c r="S32" s="169">
        <f t="shared" ref="S32:S39" si="41">SUM(Q32:R32)</f>
        <v>117</v>
      </c>
      <c r="T32" s="169">
        <v>3</v>
      </c>
      <c r="U32" s="169">
        <v>1</v>
      </c>
      <c r="V32" s="169">
        <f t="shared" ref="V32:V39" si="42">SUM(T32:U32)</f>
        <v>4</v>
      </c>
      <c r="W32" s="169">
        <v>129</v>
      </c>
      <c r="X32" s="169">
        <v>70</v>
      </c>
      <c r="Y32" s="169">
        <f t="shared" ref="Y32:Y39" si="43">SUM(W32:X32)</f>
        <v>199</v>
      </c>
      <c r="Z32" s="169">
        <f>Q32+N32+K32+H32+E32+B32+T32+W32</f>
        <v>3128</v>
      </c>
      <c r="AA32" s="169">
        <f>R32+O32+L32+I32+F32+C32+U32+X32</f>
        <v>1695</v>
      </c>
      <c r="AB32" s="170">
        <f>SUM(Z32:AA32)</f>
        <v>4823</v>
      </c>
    </row>
    <row r="33" spans="1:28" s="166" customFormat="1" x14ac:dyDescent="0.2">
      <c r="A33" s="171" t="s">
        <v>6</v>
      </c>
      <c r="B33" s="172">
        <v>739</v>
      </c>
      <c r="C33" s="173">
        <v>1109</v>
      </c>
      <c r="D33" s="173">
        <f t="shared" si="36"/>
        <v>1848</v>
      </c>
      <c r="E33" s="173">
        <v>71</v>
      </c>
      <c r="F33" s="173">
        <v>70</v>
      </c>
      <c r="G33" s="173">
        <f t="shared" si="37"/>
        <v>141</v>
      </c>
      <c r="H33" s="173">
        <v>0</v>
      </c>
      <c r="I33" s="173">
        <v>3</v>
      </c>
      <c r="J33" s="173">
        <f t="shared" si="38"/>
        <v>3</v>
      </c>
      <c r="K33" s="173">
        <v>55</v>
      </c>
      <c r="L33" s="173">
        <v>71</v>
      </c>
      <c r="M33" s="173">
        <f t="shared" si="39"/>
        <v>126</v>
      </c>
      <c r="N33" s="173">
        <v>49</v>
      </c>
      <c r="O33" s="173">
        <v>66</v>
      </c>
      <c r="P33" s="173">
        <f t="shared" si="40"/>
        <v>115</v>
      </c>
      <c r="Q33" s="173">
        <v>70</v>
      </c>
      <c r="R33" s="173">
        <v>59</v>
      </c>
      <c r="S33" s="173">
        <f t="shared" si="41"/>
        <v>129</v>
      </c>
      <c r="T33" s="173">
        <v>1</v>
      </c>
      <c r="U33" s="173">
        <v>1</v>
      </c>
      <c r="V33" s="173">
        <f t="shared" si="42"/>
        <v>2</v>
      </c>
      <c r="W33" s="173">
        <v>28</v>
      </c>
      <c r="X33" s="173">
        <v>42</v>
      </c>
      <c r="Y33" s="173">
        <f t="shared" si="43"/>
        <v>70</v>
      </c>
      <c r="Z33" s="173">
        <f t="shared" ref="Z33:Z39" si="44">Q33+N33+K33+H33+E33+B33+T33+W33</f>
        <v>1013</v>
      </c>
      <c r="AA33" s="173">
        <f t="shared" ref="AA33:AA39" si="45">R33+O33+L33+I33+F33+C33+U33+X33</f>
        <v>1421</v>
      </c>
      <c r="AB33" s="174">
        <f t="shared" ref="AB33:AB37" si="46">SUM(Z33:AA33)</f>
        <v>2434</v>
      </c>
    </row>
    <row r="34" spans="1:28" s="166" customFormat="1" x14ac:dyDescent="0.2">
      <c r="A34" s="175" t="s">
        <v>5</v>
      </c>
      <c r="B34" s="172">
        <v>1114</v>
      </c>
      <c r="C34" s="173">
        <v>181</v>
      </c>
      <c r="D34" s="173">
        <f t="shared" si="36"/>
        <v>1295</v>
      </c>
      <c r="E34" s="173">
        <v>123</v>
      </c>
      <c r="F34" s="173">
        <v>34</v>
      </c>
      <c r="G34" s="173">
        <f t="shared" si="37"/>
        <v>157</v>
      </c>
      <c r="H34" s="173">
        <v>7</v>
      </c>
      <c r="I34" s="173">
        <v>1</v>
      </c>
      <c r="J34" s="173">
        <f t="shared" si="38"/>
        <v>8</v>
      </c>
      <c r="K34" s="173">
        <v>25</v>
      </c>
      <c r="L34" s="173">
        <v>9</v>
      </c>
      <c r="M34" s="173">
        <f t="shared" si="39"/>
        <v>34</v>
      </c>
      <c r="N34" s="173">
        <v>41</v>
      </c>
      <c r="O34" s="173">
        <v>12</v>
      </c>
      <c r="P34" s="173">
        <f t="shared" si="40"/>
        <v>53</v>
      </c>
      <c r="Q34" s="173">
        <v>22</v>
      </c>
      <c r="R34" s="173">
        <v>7</v>
      </c>
      <c r="S34" s="173">
        <f t="shared" si="41"/>
        <v>29</v>
      </c>
      <c r="T34" s="173">
        <v>0</v>
      </c>
      <c r="U34" s="173">
        <v>0</v>
      </c>
      <c r="V34" s="173">
        <f t="shared" si="42"/>
        <v>0</v>
      </c>
      <c r="W34" s="173">
        <v>40</v>
      </c>
      <c r="X34" s="173">
        <v>2</v>
      </c>
      <c r="Y34" s="173">
        <f t="shared" si="43"/>
        <v>42</v>
      </c>
      <c r="Z34" s="173">
        <f t="shared" si="44"/>
        <v>1372</v>
      </c>
      <c r="AA34" s="173">
        <f t="shared" si="45"/>
        <v>246</v>
      </c>
      <c r="AB34" s="174">
        <f t="shared" si="46"/>
        <v>1618</v>
      </c>
    </row>
    <row r="35" spans="1:28" s="166" customFormat="1" x14ac:dyDescent="0.2">
      <c r="A35" s="175" t="s">
        <v>7</v>
      </c>
      <c r="B35" s="172">
        <v>45</v>
      </c>
      <c r="C35" s="173">
        <v>47</v>
      </c>
      <c r="D35" s="173">
        <f>SUM(B35:C35)</f>
        <v>92</v>
      </c>
      <c r="E35" s="173">
        <v>3</v>
      </c>
      <c r="F35" s="173">
        <v>2</v>
      </c>
      <c r="G35" s="173">
        <f t="shared" si="37"/>
        <v>5</v>
      </c>
      <c r="H35" s="173">
        <v>0</v>
      </c>
      <c r="I35" s="173">
        <v>0</v>
      </c>
      <c r="J35" s="173">
        <f t="shared" si="38"/>
        <v>0</v>
      </c>
      <c r="K35" s="173">
        <v>6</v>
      </c>
      <c r="L35" s="173">
        <v>2</v>
      </c>
      <c r="M35" s="173">
        <f t="shared" si="39"/>
        <v>8</v>
      </c>
      <c r="N35" s="173">
        <v>1</v>
      </c>
      <c r="O35" s="173">
        <v>2</v>
      </c>
      <c r="P35" s="173">
        <f t="shared" si="40"/>
        <v>3</v>
      </c>
      <c r="Q35" s="173">
        <v>0</v>
      </c>
      <c r="R35" s="173">
        <v>1</v>
      </c>
      <c r="S35" s="173">
        <f t="shared" si="41"/>
        <v>1</v>
      </c>
      <c r="T35" s="173">
        <v>0</v>
      </c>
      <c r="U35" s="173">
        <v>0</v>
      </c>
      <c r="V35" s="173">
        <f t="shared" si="42"/>
        <v>0</v>
      </c>
      <c r="W35" s="173">
        <v>0</v>
      </c>
      <c r="X35" s="173">
        <v>3</v>
      </c>
      <c r="Y35" s="173">
        <f t="shared" si="43"/>
        <v>3</v>
      </c>
      <c r="Z35" s="173">
        <f t="shared" si="44"/>
        <v>55</v>
      </c>
      <c r="AA35" s="173">
        <f t="shared" si="45"/>
        <v>57</v>
      </c>
      <c r="AB35" s="174">
        <f t="shared" si="46"/>
        <v>112</v>
      </c>
    </row>
    <row r="36" spans="1:28" s="166" customFormat="1" x14ac:dyDescent="0.2">
      <c r="A36" s="175" t="s">
        <v>9</v>
      </c>
      <c r="B36" s="172">
        <v>940</v>
      </c>
      <c r="C36" s="173">
        <v>365</v>
      </c>
      <c r="D36" s="173">
        <f>SUM(B36:C36)</f>
        <v>1305</v>
      </c>
      <c r="E36" s="173">
        <v>112</v>
      </c>
      <c r="F36" s="173">
        <v>35</v>
      </c>
      <c r="G36" s="173">
        <f t="shared" si="37"/>
        <v>147</v>
      </c>
      <c r="H36" s="173">
        <v>2</v>
      </c>
      <c r="I36" s="173">
        <v>0</v>
      </c>
      <c r="J36" s="173">
        <f t="shared" si="38"/>
        <v>2</v>
      </c>
      <c r="K36" s="173">
        <v>73</v>
      </c>
      <c r="L36" s="173">
        <v>34</v>
      </c>
      <c r="M36" s="173">
        <f t="shared" si="39"/>
        <v>107</v>
      </c>
      <c r="N36" s="173">
        <v>46</v>
      </c>
      <c r="O36" s="173">
        <v>26</v>
      </c>
      <c r="P36" s="173">
        <f t="shared" si="40"/>
        <v>72</v>
      </c>
      <c r="Q36" s="173">
        <v>32</v>
      </c>
      <c r="R36" s="173">
        <v>10</v>
      </c>
      <c r="S36" s="173">
        <f t="shared" si="41"/>
        <v>42</v>
      </c>
      <c r="T36" s="173">
        <v>2</v>
      </c>
      <c r="U36" s="173">
        <v>0</v>
      </c>
      <c r="V36" s="173">
        <f t="shared" si="42"/>
        <v>2</v>
      </c>
      <c r="W36" s="173">
        <v>47</v>
      </c>
      <c r="X36" s="173">
        <v>25</v>
      </c>
      <c r="Y36" s="173">
        <f t="shared" si="43"/>
        <v>72</v>
      </c>
      <c r="Z36" s="173">
        <f t="shared" si="44"/>
        <v>1254</v>
      </c>
      <c r="AA36" s="173">
        <f t="shared" si="45"/>
        <v>495</v>
      </c>
      <c r="AB36" s="174">
        <f t="shared" si="46"/>
        <v>1749</v>
      </c>
    </row>
    <row r="37" spans="1:28" s="166" customFormat="1" x14ac:dyDescent="0.2">
      <c r="A37" s="171" t="s">
        <v>8</v>
      </c>
      <c r="B37" s="172">
        <v>941</v>
      </c>
      <c r="C37" s="173">
        <v>208</v>
      </c>
      <c r="D37" s="173">
        <f t="shared" ref="D37:D39" si="47">SUM(B37:C37)</f>
        <v>1149</v>
      </c>
      <c r="E37" s="173">
        <v>91</v>
      </c>
      <c r="F37" s="173">
        <v>11</v>
      </c>
      <c r="G37" s="173">
        <f t="shared" si="37"/>
        <v>102</v>
      </c>
      <c r="H37" s="173">
        <v>1</v>
      </c>
      <c r="I37" s="173">
        <v>0</v>
      </c>
      <c r="J37" s="173">
        <f t="shared" si="38"/>
        <v>1</v>
      </c>
      <c r="K37" s="173">
        <v>78</v>
      </c>
      <c r="L37" s="173">
        <v>31</v>
      </c>
      <c r="M37" s="173">
        <f t="shared" si="39"/>
        <v>109</v>
      </c>
      <c r="N37" s="173">
        <v>56</v>
      </c>
      <c r="O37" s="173">
        <v>11</v>
      </c>
      <c r="P37" s="173">
        <f t="shared" si="40"/>
        <v>67</v>
      </c>
      <c r="Q37" s="173">
        <v>14</v>
      </c>
      <c r="R37" s="173">
        <v>3</v>
      </c>
      <c r="S37" s="173">
        <f t="shared" si="41"/>
        <v>17</v>
      </c>
      <c r="T37" s="173">
        <v>2</v>
      </c>
      <c r="U37" s="173">
        <v>0</v>
      </c>
      <c r="V37" s="173">
        <f t="shared" si="42"/>
        <v>2</v>
      </c>
      <c r="W37" s="173">
        <v>39</v>
      </c>
      <c r="X37" s="173">
        <v>7</v>
      </c>
      <c r="Y37" s="173">
        <f t="shared" si="43"/>
        <v>46</v>
      </c>
      <c r="Z37" s="173">
        <f t="shared" si="44"/>
        <v>1222</v>
      </c>
      <c r="AA37" s="173">
        <f t="shared" si="45"/>
        <v>271</v>
      </c>
      <c r="AB37" s="174">
        <f t="shared" si="46"/>
        <v>1493</v>
      </c>
    </row>
    <row r="38" spans="1:28" s="166" customFormat="1" x14ac:dyDescent="0.2">
      <c r="A38" s="171" t="s">
        <v>31</v>
      </c>
      <c r="B38" s="176">
        <v>134</v>
      </c>
      <c r="C38" s="177">
        <v>125</v>
      </c>
      <c r="D38" s="173">
        <f t="shared" si="47"/>
        <v>259</v>
      </c>
      <c r="E38" s="177">
        <v>13</v>
      </c>
      <c r="F38" s="177">
        <v>5</v>
      </c>
      <c r="G38" s="177">
        <v>0</v>
      </c>
      <c r="H38" s="177">
        <v>0</v>
      </c>
      <c r="I38" s="177">
        <v>0</v>
      </c>
      <c r="J38" s="177">
        <v>0</v>
      </c>
      <c r="K38" s="177">
        <v>63</v>
      </c>
      <c r="L38" s="177">
        <v>59</v>
      </c>
      <c r="M38" s="173">
        <f>SUM(K38:L38)</f>
        <v>122</v>
      </c>
      <c r="N38" s="177">
        <v>14</v>
      </c>
      <c r="O38" s="177">
        <v>16</v>
      </c>
      <c r="P38" s="173">
        <f t="shared" si="40"/>
        <v>30</v>
      </c>
      <c r="Q38" s="177">
        <v>0</v>
      </c>
      <c r="R38" s="177">
        <v>1</v>
      </c>
      <c r="S38" s="173">
        <f t="shared" si="41"/>
        <v>1</v>
      </c>
      <c r="T38" s="177">
        <v>0</v>
      </c>
      <c r="U38" s="177">
        <v>0</v>
      </c>
      <c r="V38" s="173">
        <f t="shared" si="42"/>
        <v>0</v>
      </c>
      <c r="W38" s="177">
        <v>10</v>
      </c>
      <c r="X38" s="177">
        <v>2</v>
      </c>
      <c r="Y38" s="177">
        <f t="shared" si="43"/>
        <v>12</v>
      </c>
      <c r="Z38" s="177">
        <f t="shared" si="44"/>
        <v>234</v>
      </c>
      <c r="AA38" s="177">
        <f t="shared" si="45"/>
        <v>208</v>
      </c>
      <c r="AB38" s="178">
        <f>SUM(Z38:AA38)</f>
        <v>442</v>
      </c>
    </row>
    <row r="39" spans="1:28" s="166" customFormat="1" x14ac:dyDescent="0.2">
      <c r="A39" s="179" t="s">
        <v>50</v>
      </c>
      <c r="B39" s="176">
        <v>270</v>
      </c>
      <c r="C39" s="177">
        <v>164</v>
      </c>
      <c r="D39" s="177">
        <f t="shared" si="47"/>
        <v>434</v>
      </c>
      <c r="E39" s="177">
        <v>57</v>
      </c>
      <c r="F39" s="177">
        <v>19</v>
      </c>
      <c r="G39" s="177">
        <f t="shared" ref="G39" si="48">SUM(E39:F39)</f>
        <v>76</v>
      </c>
      <c r="H39" s="177">
        <v>1</v>
      </c>
      <c r="I39" s="177">
        <v>2</v>
      </c>
      <c r="J39" s="177">
        <f t="shared" ref="J39" si="49">SUM(H39:I39)</f>
        <v>3</v>
      </c>
      <c r="K39" s="177">
        <v>6</v>
      </c>
      <c r="L39" s="177">
        <v>13</v>
      </c>
      <c r="M39" s="177">
        <f t="shared" ref="M39" si="50">SUM(K39:L39)</f>
        <v>19</v>
      </c>
      <c r="N39" s="177">
        <v>17</v>
      </c>
      <c r="O39" s="177">
        <v>10</v>
      </c>
      <c r="P39" s="177">
        <f t="shared" si="40"/>
        <v>27</v>
      </c>
      <c r="Q39" s="177">
        <v>4</v>
      </c>
      <c r="R39" s="177">
        <v>6</v>
      </c>
      <c r="S39" s="173">
        <f t="shared" si="41"/>
        <v>10</v>
      </c>
      <c r="T39" s="177">
        <v>0</v>
      </c>
      <c r="U39" s="177">
        <v>0</v>
      </c>
      <c r="V39" s="173">
        <f t="shared" si="42"/>
        <v>0</v>
      </c>
      <c r="W39" s="177">
        <v>11</v>
      </c>
      <c r="X39" s="177">
        <v>9</v>
      </c>
      <c r="Y39" s="177">
        <f t="shared" si="43"/>
        <v>20</v>
      </c>
      <c r="Z39" s="177">
        <f t="shared" si="44"/>
        <v>366</v>
      </c>
      <c r="AA39" s="177">
        <f t="shared" si="45"/>
        <v>223</v>
      </c>
      <c r="AB39" s="178">
        <f t="shared" ref="AB39" si="51">SUM(Z39:AA39)</f>
        <v>589</v>
      </c>
    </row>
    <row r="40" spans="1:28" s="166" customFormat="1" ht="13.5" thickBot="1" x14ac:dyDescent="0.25">
      <c r="A40" s="116" t="s">
        <v>3</v>
      </c>
      <c r="B40" s="180">
        <f t="shared" ref="B40:Y40" si="52">SUM(B32:B39)</f>
        <v>6467</v>
      </c>
      <c r="C40" s="181">
        <f t="shared" si="52"/>
        <v>3487</v>
      </c>
      <c r="D40" s="181">
        <f t="shared" si="52"/>
        <v>9954</v>
      </c>
      <c r="E40" s="181">
        <f t="shared" si="52"/>
        <v>814</v>
      </c>
      <c r="F40" s="181">
        <f t="shared" si="52"/>
        <v>319</v>
      </c>
      <c r="G40" s="181">
        <f t="shared" si="52"/>
        <v>1115</v>
      </c>
      <c r="H40" s="181">
        <f t="shared" si="52"/>
        <v>17</v>
      </c>
      <c r="I40" s="181">
        <f t="shared" si="52"/>
        <v>12</v>
      </c>
      <c r="J40" s="181">
        <f t="shared" si="52"/>
        <v>29</v>
      </c>
      <c r="K40" s="181">
        <f t="shared" si="52"/>
        <v>436</v>
      </c>
      <c r="L40" s="181">
        <f t="shared" si="52"/>
        <v>292</v>
      </c>
      <c r="M40" s="181">
        <f t="shared" si="52"/>
        <v>728</v>
      </c>
      <c r="N40" s="181">
        <f t="shared" si="52"/>
        <v>379</v>
      </c>
      <c r="O40" s="181">
        <f t="shared" si="52"/>
        <v>217</v>
      </c>
      <c r="P40" s="181">
        <f t="shared" si="52"/>
        <v>596</v>
      </c>
      <c r="Q40" s="181">
        <f t="shared" si="52"/>
        <v>219</v>
      </c>
      <c r="R40" s="181">
        <f t="shared" si="52"/>
        <v>127</v>
      </c>
      <c r="S40" s="181">
        <f t="shared" si="52"/>
        <v>346</v>
      </c>
      <c r="T40" s="181">
        <f t="shared" si="52"/>
        <v>8</v>
      </c>
      <c r="U40" s="181">
        <f t="shared" si="52"/>
        <v>2</v>
      </c>
      <c r="V40" s="181">
        <f t="shared" si="52"/>
        <v>10</v>
      </c>
      <c r="W40" s="181">
        <f t="shared" si="52"/>
        <v>304</v>
      </c>
      <c r="X40" s="181">
        <f t="shared" si="52"/>
        <v>160</v>
      </c>
      <c r="Y40" s="181">
        <f t="shared" si="52"/>
        <v>464</v>
      </c>
      <c r="Z40" s="181">
        <f>SUM(Z32:Z39)</f>
        <v>8644</v>
      </c>
      <c r="AA40" s="181">
        <f t="shared" ref="AA40:AB40" si="53">SUM(AA32:AA39)</f>
        <v>4616</v>
      </c>
      <c r="AB40" s="182">
        <f t="shared" si="53"/>
        <v>13260</v>
      </c>
    </row>
    <row r="41" spans="1:28" s="166" customFormat="1" ht="13.5" thickBo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64"/>
      <c r="V41" s="1"/>
      <c r="W41" s="1"/>
      <c r="X41" s="1"/>
      <c r="Y41" s="1"/>
    </row>
    <row r="42" spans="1:28" ht="25.5" x14ac:dyDescent="0.2">
      <c r="A42" s="150" t="s">
        <v>135</v>
      </c>
      <c r="B42" s="152" t="s">
        <v>41</v>
      </c>
      <c r="C42" s="153" t="s">
        <v>41</v>
      </c>
      <c r="D42" s="154" t="s">
        <v>41</v>
      </c>
      <c r="E42" s="155" t="s">
        <v>42</v>
      </c>
      <c r="F42" s="153" t="s">
        <v>42</v>
      </c>
      <c r="G42" s="154" t="s">
        <v>42</v>
      </c>
      <c r="H42" s="157" t="s">
        <v>43</v>
      </c>
      <c r="I42" s="158" t="s">
        <v>43</v>
      </c>
      <c r="J42" s="159" t="s">
        <v>43</v>
      </c>
      <c r="K42" s="155" t="s">
        <v>44</v>
      </c>
      <c r="L42" s="153" t="s">
        <v>44</v>
      </c>
      <c r="M42" s="154" t="s">
        <v>44</v>
      </c>
      <c r="N42" s="155" t="s">
        <v>45</v>
      </c>
      <c r="O42" s="153" t="s">
        <v>45</v>
      </c>
      <c r="P42" s="154" t="s">
        <v>45</v>
      </c>
      <c r="Q42" s="155" t="s">
        <v>46</v>
      </c>
      <c r="R42" s="153" t="s">
        <v>46</v>
      </c>
      <c r="S42" s="154" t="s">
        <v>46</v>
      </c>
      <c r="T42" s="157" t="s">
        <v>47</v>
      </c>
      <c r="U42" s="158" t="s">
        <v>47</v>
      </c>
      <c r="V42" s="159" t="s">
        <v>47</v>
      </c>
      <c r="W42" s="158" t="s">
        <v>86</v>
      </c>
      <c r="X42" s="158" t="s">
        <v>86</v>
      </c>
      <c r="Y42" s="158" t="s">
        <v>86</v>
      </c>
      <c r="Z42" s="155" t="s">
        <v>3</v>
      </c>
      <c r="AA42" s="153" t="s">
        <v>3</v>
      </c>
      <c r="AB42" s="156" t="s">
        <v>3</v>
      </c>
    </row>
    <row r="43" spans="1:28" ht="13.5" thickBot="1" x14ac:dyDescent="0.25">
      <c r="A43" s="151"/>
      <c r="B43" s="122" t="s">
        <v>48</v>
      </c>
      <c r="C43" s="123" t="s">
        <v>49</v>
      </c>
      <c r="D43" s="123" t="s">
        <v>3</v>
      </c>
      <c r="E43" s="122" t="s">
        <v>48</v>
      </c>
      <c r="F43" s="123" t="s">
        <v>49</v>
      </c>
      <c r="G43" s="123" t="s">
        <v>3</v>
      </c>
      <c r="H43" s="122" t="s">
        <v>48</v>
      </c>
      <c r="I43" s="123" t="s">
        <v>49</v>
      </c>
      <c r="J43" s="123" t="s">
        <v>3</v>
      </c>
      <c r="K43" s="122" t="s">
        <v>48</v>
      </c>
      <c r="L43" s="123" t="s">
        <v>49</v>
      </c>
      <c r="M43" s="123" t="s">
        <v>3</v>
      </c>
      <c r="N43" s="122" t="s">
        <v>48</v>
      </c>
      <c r="O43" s="123" t="s">
        <v>49</v>
      </c>
      <c r="P43" s="123" t="s">
        <v>3</v>
      </c>
      <c r="Q43" s="122" t="s">
        <v>48</v>
      </c>
      <c r="R43" s="123" t="s">
        <v>49</v>
      </c>
      <c r="S43" s="123" t="s">
        <v>3</v>
      </c>
      <c r="T43" s="122" t="s">
        <v>48</v>
      </c>
      <c r="U43" s="123" t="s">
        <v>49</v>
      </c>
      <c r="V43" s="123" t="s">
        <v>3</v>
      </c>
      <c r="W43" s="122" t="s">
        <v>48</v>
      </c>
      <c r="X43" s="123" t="s">
        <v>49</v>
      </c>
      <c r="Y43" s="123" t="s">
        <v>3</v>
      </c>
      <c r="Z43" s="122" t="s">
        <v>48</v>
      </c>
      <c r="AA43" s="123" t="s">
        <v>49</v>
      </c>
      <c r="AB43" s="124" t="s">
        <v>3</v>
      </c>
    </row>
    <row r="44" spans="1:28" s="166" customFormat="1" x14ac:dyDescent="0.2">
      <c r="A44" s="167" t="s">
        <v>4</v>
      </c>
      <c r="B44" s="168">
        <v>2468</v>
      </c>
      <c r="C44" s="169">
        <v>1389</v>
      </c>
      <c r="D44" s="169">
        <f t="shared" ref="D44:D46" si="54">SUM(B44:C44)</f>
        <v>3857</v>
      </c>
      <c r="E44" s="169">
        <v>401</v>
      </c>
      <c r="F44" s="169">
        <v>160</v>
      </c>
      <c r="G44" s="169">
        <f t="shared" ref="G44:G49" si="55">SUM(E44:F44)</f>
        <v>561</v>
      </c>
      <c r="H44" s="169">
        <v>7</v>
      </c>
      <c r="I44" s="169">
        <v>6</v>
      </c>
      <c r="J44" s="169">
        <f t="shared" ref="J44:J49" si="56">SUM(H44:I44)</f>
        <v>13</v>
      </c>
      <c r="K44" s="169">
        <v>126</v>
      </c>
      <c r="L44" s="169">
        <v>80</v>
      </c>
      <c r="M44" s="169">
        <f t="shared" ref="M44:M49" si="57">SUM(K44:L44)</f>
        <v>206</v>
      </c>
      <c r="N44" s="169">
        <v>181</v>
      </c>
      <c r="O44" s="169">
        <v>82</v>
      </c>
      <c r="P44" s="169">
        <f t="shared" ref="P44:P51" si="58">SUM(N44:O44)</f>
        <v>263</v>
      </c>
      <c r="Q44" s="169">
        <v>78</v>
      </c>
      <c r="R44" s="169">
        <v>41</v>
      </c>
      <c r="S44" s="169">
        <f t="shared" ref="S44:S51" si="59">SUM(Q44:R44)</f>
        <v>119</v>
      </c>
      <c r="T44" s="169">
        <v>3</v>
      </c>
      <c r="U44" s="169">
        <v>1</v>
      </c>
      <c r="V44" s="169">
        <f t="shared" ref="V44:V51" si="60">SUM(T44:U44)</f>
        <v>4</v>
      </c>
      <c r="W44" s="169">
        <v>147</v>
      </c>
      <c r="X44" s="169">
        <v>68</v>
      </c>
      <c r="Y44" s="169">
        <f t="shared" ref="Y44:Y51" si="61">SUM(W44:X44)</f>
        <v>215</v>
      </c>
      <c r="Z44" s="169">
        <f>Q44+N44+K44+H44+E44+B44+T44+W44</f>
        <v>3411</v>
      </c>
      <c r="AA44" s="169">
        <f>R44+O44+L44+I44+F44+C44+U44+X44</f>
        <v>1827</v>
      </c>
      <c r="AB44" s="170">
        <f>SUM(Z44:AA44)</f>
        <v>5238</v>
      </c>
    </row>
    <row r="45" spans="1:28" s="166" customFormat="1" x14ac:dyDescent="0.2">
      <c r="A45" s="171" t="s">
        <v>6</v>
      </c>
      <c r="B45" s="172">
        <v>780</v>
      </c>
      <c r="C45" s="173">
        <v>1193</v>
      </c>
      <c r="D45" s="173">
        <f t="shared" si="54"/>
        <v>1973</v>
      </c>
      <c r="E45" s="173">
        <v>75</v>
      </c>
      <c r="F45" s="173">
        <v>94</v>
      </c>
      <c r="G45" s="173">
        <f t="shared" si="55"/>
        <v>169</v>
      </c>
      <c r="H45" s="173">
        <v>1</v>
      </c>
      <c r="I45" s="173">
        <v>3</v>
      </c>
      <c r="J45" s="173">
        <f t="shared" si="56"/>
        <v>4</v>
      </c>
      <c r="K45" s="173">
        <v>53</v>
      </c>
      <c r="L45" s="173">
        <v>74</v>
      </c>
      <c r="M45" s="173">
        <f t="shared" si="57"/>
        <v>127</v>
      </c>
      <c r="N45" s="173">
        <v>49</v>
      </c>
      <c r="O45" s="173">
        <v>70</v>
      </c>
      <c r="P45" s="173">
        <f t="shared" si="58"/>
        <v>119</v>
      </c>
      <c r="Q45" s="173">
        <v>70</v>
      </c>
      <c r="R45" s="173">
        <v>63</v>
      </c>
      <c r="S45" s="173">
        <f t="shared" si="59"/>
        <v>133</v>
      </c>
      <c r="T45" s="173">
        <v>2</v>
      </c>
      <c r="U45" s="173">
        <v>1</v>
      </c>
      <c r="V45" s="173">
        <f t="shared" si="60"/>
        <v>3</v>
      </c>
      <c r="W45" s="173">
        <v>27</v>
      </c>
      <c r="X45" s="173">
        <v>42</v>
      </c>
      <c r="Y45" s="173">
        <f t="shared" si="61"/>
        <v>69</v>
      </c>
      <c r="Z45" s="173">
        <f t="shared" ref="Z45:Z51" si="62">Q45+N45+K45+H45+E45+B45+T45+W45</f>
        <v>1057</v>
      </c>
      <c r="AA45" s="173">
        <f t="shared" ref="AA45:AA51" si="63">R45+O45+L45+I45+F45+C45+U45+X45</f>
        <v>1540</v>
      </c>
      <c r="AB45" s="174">
        <f t="shared" ref="AB45:AB49" si="64">SUM(Z45:AA45)</f>
        <v>2597</v>
      </c>
    </row>
    <row r="46" spans="1:28" s="166" customFormat="1" x14ac:dyDescent="0.2">
      <c r="A46" s="175" t="s">
        <v>5</v>
      </c>
      <c r="B46" s="172">
        <v>1231</v>
      </c>
      <c r="C46" s="173">
        <v>202</v>
      </c>
      <c r="D46" s="173">
        <f t="shared" si="54"/>
        <v>1433</v>
      </c>
      <c r="E46" s="173">
        <v>141</v>
      </c>
      <c r="F46" s="173">
        <v>36</v>
      </c>
      <c r="G46" s="173">
        <f t="shared" si="55"/>
        <v>177</v>
      </c>
      <c r="H46" s="173">
        <v>6</v>
      </c>
      <c r="I46" s="173">
        <v>1</v>
      </c>
      <c r="J46" s="173">
        <f t="shared" si="56"/>
        <v>7</v>
      </c>
      <c r="K46" s="173">
        <v>28</v>
      </c>
      <c r="L46" s="173">
        <v>7</v>
      </c>
      <c r="M46" s="173">
        <f t="shared" si="57"/>
        <v>35</v>
      </c>
      <c r="N46" s="173">
        <v>47</v>
      </c>
      <c r="O46" s="173">
        <v>16</v>
      </c>
      <c r="P46" s="173">
        <f t="shared" si="58"/>
        <v>63</v>
      </c>
      <c r="Q46" s="173">
        <v>22</v>
      </c>
      <c r="R46" s="173">
        <v>8</v>
      </c>
      <c r="S46" s="173">
        <f t="shared" si="59"/>
        <v>30</v>
      </c>
      <c r="T46" s="173">
        <v>0</v>
      </c>
      <c r="U46" s="173">
        <v>0</v>
      </c>
      <c r="V46" s="173">
        <f t="shared" si="60"/>
        <v>0</v>
      </c>
      <c r="W46" s="173">
        <v>39</v>
      </c>
      <c r="X46" s="173">
        <v>4</v>
      </c>
      <c r="Y46" s="173">
        <f t="shared" si="61"/>
        <v>43</v>
      </c>
      <c r="Z46" s="173">
        <f t="shared" si="62"/>
        <v>1514</v>
      </c>
      <c r="AA46" s="173">
        <f t="shared" si="63"/>
        <v>274</v>
      </c>
      <c r="AB46" s="174">
        <f t="shared" si="64"/>
        <v>1788</v>
      </c>
    </row>
    <row r="47" spans="1:28" s="166" customFormat="1" x14ac:dyDescent="0.2">
      <c r="A47" s="175" t="s">
        <v>7</v>
      </c>
      <c r="B47" s="172">
        <v>397</v>
      </c>
      <c r="C47" s="173">
        <v>1749</v>
      </c>
      <c r="D47" s="173">
        <f>SUM(B47:C47)</f>
        <v>2146</v>
      </c>
      <c r="E47" s="173">
        <v>43</v>
      </c>
      <c r="F47" s="173">
        <v>110</v>
      </c>
      <c r="G47" s="173">
        <f t="shared" si="55"/>
        <v>153</v>
      </c>
      <c r="H47" s="173">
        <v>2</v>
      </c>
      <c r="I47" s="173">
        <v>4</v>
      </c>
      <c r="J47" s="173">
        <f t="shared" si="56"/>
        <v>6</v>
      </c>
      <c r="K47" s="173">
        <v>70</v>
      </c>
      <c r="L47" s="173">
        <v>222</v>
      </c>
      <c r="M47" s="173">
        <f t="shared" si="57"/>
        <v>292</v>
      </c>
      <c r="N47" s="173">
        <v>24</v>
      </c>
      <c r="O47" s="173">
        <v>85</v>
      </c>
      <c r="P47" s="173">
        <f t="shared" si="58"/>
        <v>109</v>
      </c>
      <c r="Q47" s="173">
        <v>152</v>
      </c>
      <c r="R47" s="173">
        <v>310</v>
      </c>
      <c r="S47" s="173">
        <f t="shared" si="59"/>
        <v>462</v>
      </c>
      <c r="T47" s="173">
        <v>1</v>
      </c>
      <c r="U47" s="173">
        <v>5</v>
      </c>
      <c r="V47" s="173">
        <f t="shared" si="60"/>
        <v>6</v>
      </c>
      <c r="W47" s="173">
        <v>11</v>
      </c>
      <c r="X47" s="173">
        <v>67</v>
      </c>
      <c r="Y47" s="173">
        <f t="shared" si="61"/>
        <v>78</v>
      </c>
      <c r="Z47" s="173">
        <f t="shared" si="62"/>
        <v>700</v>
      </c>
      <c r="AA47" s="173">
        <f t="shared" si="63"/>
        <v>2552</v>
      </c>
      <c r="AB47" s="174">
        <f t="shared" si="64"/>
        <v>3252</v>
      </c>
    </row>
    <row r="48" spans="1:28" s="166" customFormat="1" x14ac:dyDescent="0.2">
      <c r="A48" s="175" t="s">
        <v>9</v>
      </c>
      <c r="B48" s="172">
        <v>1041</v>
      </c>
      <c r="C48" s="173">
        <v>407</v>
      </c>
      <c r="D48" s="173">
        <f>SUM(B48:C48)</f>
        <v>1448</v>
      </c>
      <c r="E48" s="173">
        <v>125</v>
      </c>
      <c r="F48" s="173">
        <v>44</v>
      </c>
      <c r="G48" s="173">
        <f t="shared" si="55"/>
        <v>169</v>
      </c>
      <c r="H48" s="173">
        <v>3</v>
      </c>
      <c r="I48" s="173">
        <v>0</v>
      </c>
      <c r="J48" s="173">
        <f t="shared" si="56"/>
        <v>3</v>
      </c>
      <c r="K48" s="173">
        <v>77</v>
      </c>
      <c r="L48" s="173">
        <v>34</v>
      </c>
      <c r="M48" s="173">
        <f t="shared" si="57"/>
        <v>111</v>
      </c>
      <c r="N48" s="173">
        <v>51</v>
      </c>
      <c r="O48" s="173">
        <v>29</v>
      </c>
      <c r="P48" s="173">
        <f t="shared" si="58"/>
        <v>80</v>
      </c>
      <c r="Q48" s="173">
        <v>32</v>
      </c>
      <c r="R48" s="173">
        <v>10</v>
      </c>
      <c r="S48" s="173">
        <f t="shared" si="59"/>
        <v>42</v>
      </c>
      <c r="T48" s="173">
        <v>2</v>
      </c>
      <c r="U48" s="173">
        <v>0</v>
      </c>
      <c r="V48" s="173">
        <f t="shared" si="60"/>
        <v>2</v>
      </c>
      <c r="W48" s="173">
        <v>47</v>
      </c>
      <c r="X48" s="173">
        <v>22</v>
      </c>
      <c r="Y48" s="173">
        <f t="shared" si="61"/>
        <v>69</v>
      </c>
      <c r="Z48" s="173">
        <f t="shared" si="62"/>
        <v>1378</v>
      </c>
      <c r="AA48" s="173">
        <f t="shared" si="63"/>
        <v>546</v>
      </c>
      <c r="AB48" s="174">
        <f t="shared" si="64"/>
        <v>1924</v>
      </c>
    </row>
    <row r="49" spans="1:28" s="166" customFormat="1" x14ac:dyDescent="0.2">
      <c r="A49" s="171" t="s">
        <v>8</v>
      </c>
      <c r="B49" s="172">
        <v>935</v>
      </c>
      <c r="C49" s="173">
        <v>203</v>
      </c>
      <c r="D49" s="173">
        <f t="shared" ref="D49:D51" si="65">SUM(B49:C49)</f>
        <v>1138</v>
      </c>
      <c r="E49" s="173">
        <v>94</v>
      </c>
      <c r="F49" s="173">
        <v>14</v>
      </c>
      <c r="G49" s="173">
        <f t="shared" si="55"/>
        <v>108</v>
      </c>
      <c r="H49" s="173">
        <v>1</v>
      </c>
      <c r="I49" s="173">
        <v>0</v>
      </c>
      <c r="J49" s="173">
        <f t="shared" si="56"/>
        <v>1</v>
      </c>
      <c r="K49" s="173">
        <v>86</v>
      </c>
      <c r="L49" s="173">
        <v>31</v>
      </c>
      <c r="M49" s="173">
        <f t="shared" si="57"/>
        <v>117</v>
      </c>
      <c r="N49" s="173">
        <v>64</v>
      </c>
      <c r="O49" s="173">
        <v>10</v>
      </c>
      <c r="P49" s="173">
        <f t="shared" si="58"/>
        <v>74</v>
      </c>
      <c r="Q49" s="173">
        <v>13</v>
      </c>
      <c r="R49" s="173">
        <v>3</v>
      </c>
      <c r="S49" s="173">
        <f t="shared" si="59"/>
        <v>16</v>
      </c>
      <c r="T49" s="173">
        <v>2</v>
      </c>
      <c r="U49" s="173">
        <v>0</v>
      </c>
      <c r="V49" s="173">
        <f t="shared" si="60"/>
        <v>2</v>
      </c>
      <c r="W49" s="173">
        <v>42</v>
      </c>
      <c r="X49" s="173">
        <v>8</v>
      </c>
      <c r="Y49" s="173">
        <f t="shared" si="61"/>
        <v>50</v>
      </c>
      <c r="Z49" s="173">
        <f t="shared" si="62"/>
        <v>1237</v>
      </c>
      <c r="AA49" s="173">
        <f t="shared" si="63"/>
        <v>269</v>
      </c>
      <c r="AB49" s="174">
        <f t="shared" si="64"/>
        <v>1506</v>
      </c>
    </row>
    <row r="50" spans="1:28" s="166" customFormat="1" x14ac:dyDescent="0.2">
      <c r="A50" s="171" t="s">
        <v>31</v>
      </c>
      <c r="B50" s="176">
        <v>135</v>
      </c>
      <c r="C50" s="177">
        <v>127</v>
      </c>
      <c r="D50" s="173">
        <f t="shared" si="65"/>
        <v>262</v>
      </c>
      <c r="E50" s="177">
        <v>13</v>
      </c>
      <c r="F50" s="177">
        <v>5</v>
      </c>
      <c r="G50" s="177">
        <v>0</v>
      </c>
      <c r="H50" s="177">
        <v>0</v>
      </c>
      <c r="I50" s="177">
        <v>0</v>
      </c>
      <c r="J50" s="177">
        <v>0</v>
      </c>
      <c r="K50" s="177">
        <v>65</v>
      </c>
      <c r="L50" s="177">
        <v>61</v>
      </c>
      <c r="M50" s="173">
        <f>SUM(K50:L50)</f>
        <v>126</v>
      </c>
      <c r="N50" s="177">
        <v>14</v>
      </c>
      <c r="O50" s="177">
        <v>16</v>
      </c>
      <c r="P50" s="173">
        <f t="shared" si="58"/>
        <v>30</v>
      </c>
      <c r="Q50" s="177">
        <v>0</v>
      </c>
      <c r="R50" s="177">
        <v>1</v>
      </c>
      <c r="S50" s="173">
        <f t="shared" si="59"/>
        <v>1</v>
      </c>
      <c r="T50" s="177">
        <v>0</v>
      </c>
      <c r="U50" s="177">
        <v>0</v>
      </c>
      <c r="V50" s="173">
        <f t="shared" si="60"/>
        <v>0</v>
      </c>
      <c r="W50" s="177">
        <v>10</v>
      </c>
      <c r="X50" s="177">
        <v>2</v>
      </c>
      <c r="Y50" s="177">
        <f t="shared" si="61"/>
        <v>12</v>
      </c>
      <c r="Z50" s="177">
        <f t="shared" si="62"/>
        <v>237</v>
      </c>
      <c r="AA50" s="177">
        <f t="shared" si="63"/>
        <v>212</v>
      </c>
      <c r="AB50" s="178">
        <f>SUM(Z50:AA50)</f>
        <v>449</v>
      </c>
    </row>
    <row r="51" spans="1:28" s="166" customFormat="1" x14ac:dyDescent="0.2">
      <c r="A51" s="179" t="s">
        <v>50</v>
      </c>
      <c r="B51" s="176">
        <v>320</v>
      </c>
      <c r="C51" s="177">
        <v>204</v>
      </c>
      <c r="D51" s="177">
        <f t="shared" si="65"/>
        <v>524</v>
      </c>
      <c r="E51" s="177">
        <v>74</v>
      </c>
      <c r="F51" s="177">
        <v>19</v>
      </c>
      <c r="G51" s="177">
        <f t="shared" ref="G51" si="66">SUM(E51:F51)</f>
        <v>93</v>
      </c>
      <c r="H51" s="177">
        <v>2</v>
      </c>
      <c r="I51" s="177">
        <v>2</v>
      </c>
      <c r="J51" s="177">
        <f t="shared" ref="J51" si="67">SUM(H51:I51)</f>
        <v>4</v>
      </c>
      <c r="K51" s="177">
        <v>12</v>
      </c>
      <c r="L51" s="177">
        <v>13</v>
      </c>
      <c r="M51" s="177">
        <f t="shared" ref="M51" si="68">SUM(K51:L51)</f>
        <v>25</v>
      </c>
      <c r="N51" s="177">
        <v>26</v>
      </c>
      <c r="O51" s="177">
        <v>14</v>
      </c>
      <c r="P51" s="177">
        <f t="shared" si="58"/>
        <v>40</v>
      </c>
      <c r="Q51" s="177">
        <v>5</v>
      </c>
      <c r="R51" s="177">
        <v>5</v>
      </c>
      <c r="S51" s="173">
        <f t="shared" si="59"/>
        <v>10</v>
      </c>
      <c r="T51" s="177">
        <v>1</v>
      </c>
      <c r="U51" s="177">
        <v>1</v>
      </c>
      <c r="V51" s="173">
        <f t="shared" si="60"/>
        <v>2</v>
      </c>
      <c r="W51" s="177">
        <v>19</v>
      </c>
      <c r="X51" s="177">
        <v>14</v>
      </c>
      <c r="Y51" s="177">
        <f t="shared" si="61"/>
        <v>33</v>
      </c>
      <c r="Z51" s="177">
        <f t="shared" si="62"/>
        <v>459</v>
      </c>
      <c r="AA51" s="177">
        <f t="shared" si="63"/>
        <v>272</v>
      </c>
      <c r="AB51" s="178">
        <f t="shared" ref="AB51" si="69">SUM(Z51:AA51)</f>
        <v>731</v>
      </c>
    </row>
    <row r="52" spans="1:28" s="166" customFormat="1" ht="13.5" thickBot="1" x14ac:dyDescent="0.25">
      <c r="A52" s="116" t="s">
        <v>3</v>
      </c>
      <c r="B52" s="180">
        <f t="shared" ref="B52:Y52" si="70">SUM(B44:B51)</f>
        <v>7307</v>
      </c>
      <c r="C52" s="181">
        <f t="shared" si="70"/>
        <v>5474</v>
      </c>
      <c r="D52" s="181">
        <f t="shared" si="70"/>
        <v>12781</v>
      </c>
      <c r="E52" s="181">
        <f t="shared" si="70"/>
        <v>966</v>
      </c>
      <c r="F52" s="181">
        <f t="shared" si="70"/>
        <v>482</v>
      </c>
      <c r="G52" s="181">
        <f t="shared" si="70"/>
        <v>1430</v>
      </c>
      <c r="H52" s="181">
        <f t="shared" si="70"/>
        <v>22</v>
      </c>
      <c r="I52" s="181">
        <f t="shared" si="70"/>
        <v>16</v>
      </c>
      <c r="J52" s="181">
        <f t="shared" si="70"/>
        <v>38</v>
      </c>
      <c r="K52" s="181">
        <f t="shared" si="70"/>
        <v>517</v>
      </c>
      <c r="L52" s="181">
        <f t="shared" si="70"/>
        <v>522</v>
      </c>
      <c r="M52" s="181">
        <f t="shared" si="70"/>
        <v>1039</v>
      </c>
      <c r="N52" s="181">
        <f t="shared" si="70"/>
        <v>456</v>
      </c>
      <c r="O52" s="181">
        <f t="shared" si="70"/>
        <v>322</v>
      </c>
      <c r="P52" s="181">
        <f t="shared" si="70"/>
        <v>778</v>
      </c>
      <c r="Q52" s="181">
        <f t="shared" si="70"/>
        <v>372</v>
      </c>
      <c r="R52" s="181">
        <f t="shared" si="70"/>
        <v>441</v>
      </c>
      <c r="S52" s="181">
        <f t="shared" si="70"/>
        <v>813</v>
      </c>
      <c r="T52" s="181">
        <f t="shared" si="70"/>
        <v>11</v>
      </c>
      <c r="U52" s="181">
        <f t="shared" si="70"/>
        <v>8</v>
      </c>
      <c r="V52" s="181">
        <f t="shared" si="70"/>
        <v>19</v>
      </c>
      <c r="W52" s="181">
        <f t="shared" si="70"/>
        <v>342</v>
      </c>
      <c r="X52" s="181">
        <f t="shared" si="70"/>
        <v>227</v>
      </c>
      <c r="Y52" s="181">
        <f t="shared" si="70"/>
        <v>569</v>
      </c>
      <c r="Z52" s="181">
        <f>SUM(Z44:Z51)</f>
        <v>9993</v>
      </c>
      <c r="AA52" s="181">
        <f t="shared" ref="AA52:AB52" si="71">SUM(AA44:AA51)</f>
        <v>7492</v>
      </c>
      <c r="AB52" s="182">
        <f t="shared" si="71"/>
        <v>17485</v>
      </c>
    </row>
    <row r="53" spans="1:28" s="166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64"/>
      <c r="V53" s="1"/>
      <c r="W53" s="1"/>
      <c r="X53" s="1"/>
      <c r="Y53" s="1"/>
    </row>
    <row r="54" spans="1:28" s="166" customFormat="1" ht="13.5" thickBot="1" x14ac:dyDescent="0.25">
      <c r="A54" s="1" t="s">
        <v>134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64"/>
      <c r="V54" s="1"/>
      <c r="W54" s="1"/>
      <c r="X54" s="1"/>
      <c r="Y54" s="1"/>
      <c r="Z54" s="165"/>
    </row>
    <row r="55" spans="1:28" ht="25.5" x14ac:dyDescent="0.2">
      <c r="A55" s="150" t="s">
        <v>133</v>
      </c>
      <c r="B55" s="152" t="s">
        <v>41</v>
      </c>
      <c r="C55" s="153" t="s">
        <v>41</v>
      </c>
      <c r="D55" s="154" t="s">
        <v>41</v>
      </c>
      <c r="E55" s="155" t="s">
        <v>42</v>
      </c>
      <c r="F55" s="153" t="s">
        <v>42</v>
      </c>
      <c r="G55" s="154" t="s">
        <v>42</v>
      </c>
      <c r="H55" s="157" t="s">
        <v>43</v>
      </c>
      <c r="I55" s="158" t="s">
        <v>43</v>
      </c>
      <c r="J55" s="159" t="s">
        <v>43</v>
      </c>
      <c r="K55" s="155" t="s">
        <v>44</v>
      </c>
      <c r="L55" s="153" t="s">
        <v>44</v>
      </c>
      <c r="M55" s="154" t="s">
        <v>44</v>
      </c>
      <c r="N55" s="155" t="s">
        <v>45</v>
      </c>
      <c r="O55" s="153" t="s">
        <v>45</v>
      </c>
      <c r="P55" s="154" t="s">
        <v>45</v>
      </c>
      <c r="Q55" s="155" t="s">
        <v>46</v>
      </c>
      <c r="R55" s="153" t="s">
        <v>46</v>
      </c>
      <c r="S55" s="154" t="s">
        <v>46</v>
      </c>
      <c r="T55" s="157" t="s">
        <v>47</v>
      </c>
      <c r="U55" s="158" t="s">
        <v>47</v>
      </c>
      <c r="V55" s="159" t="s">
        <v>47</v>
      </c>
      <c r="W55" s="158" t="s">
        <v>86</v>
      </c>
      <c r="X55" s="158" t="s">
        <v>86</v>
      </c>
      <c r="Y55" s="158" t="s">
        <v>86</v>
      </c>
      <c r="Z55" s="155" t="s">
        <v>3</v>
      </c>
      <c r="AA55" s="153" t="s">
        <v>3</v>
      </c>
      <c r="AB55" s="156" t="s">
        <v>3</v>
      </c>
    </row>
    <row r="56" spans="1:28" ht="13.5" thickBot="1" x14ac:dyDescent="0.25">
      <c r="A56" s="151"/>
      <c r="B56" s="122" t="s">
        <v>48</v>
      </c>
      <c r="C56" s="123" t="s">
        <v>49</v>
      </c>
      <c r="D56" s="123" t="s">
        <v>3</v>
      </c>
      <c r="E56" s="122" t="s">
        <v>48</v>
      </c>
      <c r="F56" s="123" t="s">
        <v>49</v>
      </c>
      <c r="G56" s="123" t="s">
        <v>3</v>
      </c>
      <c r="H56" s="122" t="s">
        <v>48</v>
      </c>
      <c r="I56" s="123" t="s">
        <v>49</v>
      </c>
      <c r="J56" s="123" t="s">
        <v>3</v>
      </c>
      <c r="K56" s="122" t="s">
        <v>48</v>
      </c>
      <c r="L56" s="123" t="s">
        <v>49</v>
      </c>
      <c r="M56" s="123" t="s">
        <v>3</v>
      </c>
      <c r="N56" s="122" t="s">
        <v>48</v>
      </c>
      <c r="O56" s="123" t="s">
        <v>49</v>
      </c>
      <c r="P56" s="123" t="s">
        <v>3</v>
      </c>
      <c r="Q56" s="122" t="s">
        <v>48</v>
      </c>
      <c r="R56" s="123" t="s">
        <v>49</v>
      </c>
      <c r="S56" s="123" t="s">
        <v>3</v>
      </c>
      <c r="T56" s="122" t="s">
        <v>48</v>
      </c>
      <c r="U56" s="123" t="s">
        <v>49</v>
      </c>
      <c r="V56" s="123" t="s">
        <v>3</v>
      </c>
      <c r="W56" s="122" t="s">
        <v>48</v>
      </c>
      <c r="X56" s="123" t="s">
        <v>49</v>
      </c>
      <c r="Y56" s="123" t="s">
        <v>3</v>
      </c>
      <c r="Z56" s="122" t="s">
        <v>48</v>
      </c>
      <c r="AA56" s="123" t="s">
        <v>49</v>
      </c>
      <c r="AB56" s="124" t="s">
        <v>3</v>
      </c>
    </row>
    <row r="57" spans="1:28" s="166" customFormat="1" x14ac:dyDescent="0.2">
      <c r="A57" s="167" t="s">
        <v>4</v>
      </c>
      <c r="B57" s="168">
        <v>423</v>
      </c>
      <c r="C57" s="169">
        <v>212</v>
      </c>
      <c r="D57" s="169">
        <f t="shared" ref="D57:D59" si="72">SUM(B57:C57)</f>
        <v>635</v>
      </c>
      <c r="E57" s="169">
        <v>53</v>
      </c>
      <c r="F57" s="169">
        <v>16</v>
      </c>
      <c r="G57" s="169">
        <f t="shared" ref="G57:G62" si="73">SUM(E57:F57)</f>
        <v>69</v>
      </c>
      <c r="H57" s="169">
        <v>1</v>
      </c>
      <c r="I57" s="169">
        <v>0</v>
      </c>
      <c r="J57" s="169">
        <f t="shared" ref="J57:J62" si="74">SUM(H57:I57)</f>
        <v>1</v>
      </c>
      <c r="K57" s="169">
        <v>28</v>
      </c>
      <c r="L57" s="169">
        <v>19</v>
      </c>
      <c r="M57" s="169">
        <f t="shared" ref="M57:M62" si="75">SUM(K57:L57)</f>
        <v>47</v>
      </c>
      <c r="N57" s="169">
        <v>10</v>
      </c>
      <c r="O57" s="169">
        <v>11</v>
      </c>
      <c r="P57" s="169">
        <f t="shared" ref="P57:P64" si="76">SUM(N57:O57)</f>
        <v>21</v>
      </c>
      <c r="Q57" s="169">
        <v>10</v>
      </c>
      <c r="R57" s="169">
        <v>2</v>
      </c>
      <c r="S57" s="169">
        <f t="shared" ref="S57:S64" si="77">SUM(Q57:R57)</f>
        <v>12</v>
      </c>
      <c r="T57" s="169">
        <v>1</v>
      </c>
      <c r="U57" s="169">
        <v>0</v>
      </c>
      <c r="V57" s="169">
        <f t="shared" ref="V57:V64" si="78">SUM(T57:U57)</f>
        <v>1</v>
      </c>
      <c r="W57" s="169">
        <v>21</v>
      </c>
      <c r="X57" s="169">
        <v>7</v>
      </c>
      <c r="Y57" s="169">
        <f t="shared" ref="Y57:Y64" si="79">SUM(W57:X57)</f>
        <v>28</v>
      </c>
      <c r="Z57" s="169">
        <f>Q57+N57+K57+H57+E57+B57+T57+W57</f>
        <v>547</v>
      </c>
      <c r="AA57" s="169">
        <f>R57+O57+L57+I57+F57+C57+U57+X57</f>
        <v>267</v>
      </c>
      <c r="AB57" s="170">
        <f>SUM(Z57:AA57)</f>
        <v>814</v>
      </c>
    </row>
    <row r="58" spans="1:28" s="166" customFormat="1" x14ac:dyDescent="0.2">
      <c r="A58" s="171" t="s">
        <v>6</v>
      </c>
      <c r="B58" s="172">
        <v>234</v>
      </c>
      <c r="C58" s="173">
        <v>349</v>
      </c>
      <c r="D58" s="173">
        <f t="shared" si="72"/>
        <v>583</v>
      </c>
      <c r="E58" s="173">
        <v>19</v>
      </c>
      <c r="F58" s="173">
        <v>22</v>
      </c>
      <c r="G58" s="173">
        <f t="shared" si="73"/>
        <v>41</v>
      </c>
      <c r="H58" s="173">
        <v>0</v>
      </c>
      <c r="I58" s="173">
        <v>1</v>
      </c>
      <c r="J58" s="173">
        <f t="shared" si="74"/>
        <v>1</v>
      </c>
      <c r="K58" s="173">
        <v>21</v>
      </c>
      <c r="L58" s="173">
        <v>28</v>
      </c>
      <c r="M58" s="173">
        <f t="shared" si="75"/>
        <v>49</v>
      </c>
      <c r="N58" s="173">
        <v>16</v>
      </c>
      <c r="O58" s="173">
        <v>19</v>
      </c>
      <c r="P58" s="173">
        <f t="shared" si="76"/>
        <v>35</v>
      </c>
      <c r="Q58" s="173">
        <v>39</v>
      </c>
      <c r="R58" s="173">
        <v>26</v>
      </c>
      <c r="S58" s="173">
        <f t="shared" si="77"/>
        <v>65</v>
      </c>
      <c r="T58" s="173">
        <v>0</v>
      </c>
      <c r="U58" s="173">
        <v>0</v>
      </c>
      <c r="V58" s="173">
        <f t="shared" si="78"/>
        <v>0</v>
      </c>
      <c r="W58" s="173">
        <v>8</v>
      </c>
      <c r="X58" s="173">
        <v>10</v>
      </c>
      <c r="Y58" s="173">
        <f t="shared" si="79"/>
        <v>18</v>
      </c>
      <c r="Z58" s="173">
        <f t="shared" ref="Z58:Z64" si="80">Q58+N58+K58+H58+E58+B58+T58+W58</f>
        <v>337</v>
      </c>
      <c r="AA58" s="173">
        <f t="shared" ref="AA58:AA64" si="81">R58+O58+L58+I58+F58+C58+U58+X58</f>
        <v>455</v>
      </c>
      <c r="AB58" s="174">
        <f t="shared" ref="AB58:AB62" si="82">SUM(Z58:AA58)</f>
        <v>792</v>
      </c>
    </row>
    <row r="59" spans="1:28" s="166" customFormat="1" x14ac:dyDescent="0.2">
      <c r="A59" s="175" t="s">
        <v>5</v>
      </c>
      <c r="B59" s="172">
        <v>373</v>
      </c>
      <c r="C59" s="173">
        <v>68</v>
      </c>
      <c r="D59" s="173">
        <f t="shared" si="72"/>
        <v>441</v>
      </c>
      <c r="E59" s="173">
        <v>39</v>
      </c>
      <c r="F59" s="173">
        <v>14</v>
      </c>
      <c r="G59" s="173">
        <f t="shared" si="73"/>
        <v>53</v>
      </c>
      <c r="H59" s="173">
        <v>4</v>
      </c>
      <c r="I59" s="173">
        <v>0</v>
      </c>
      <c r="J59" s="173">
        <f t="shared" si="74"/>
        <v>4</v>
      </c>
      <c r="K59" s="173">
        <v>6</v>
      </c>
      <c r="L59" s="173">
        <v>2</v>
      </c>
      <c r="M59" s="173">
        <f t="shared" si="75"/>
        <v>8</v>
      </c>
      <c r="N59" s="173">
        <v>14</v>
      </c>
      <c r="O59" s="173">
        <v>1</v>
      </c>
      <c r="P59" s="173">
        <f t="shared" si="76"/>
        <v>15</v>
      </c>
      <c r="Q59" s="173">
        <v>3</v>
      </c>
      <c r="R59" s="173">
        <v>4</v>
      </c>
      <c r="S59" s="173">
        <f t="shared" si="77"/>
        <v>7</v>
      </c>
      <c r="T59" s="173">
        <v>0</v>
      </c>
      <c r="U59" s="173">
        <v>0</v>
      </c>
      <c r="V59" s="173">
        <f t="shared" si="78"/>
        <v>0</v>
      </c>
      <c r="W59" s="173">
        <v>10</v>
      </c>
      <c r="X59" s="173">
        <v>0</v>
      </c>
      <c r="Y59" s="173">
        <f t="shared" si="79"/>
        <v>10</v>
      </c>
      <c r="Z59" s="173">
        <f t="shared" si="80"/>
        <v>449</v>
      </c>
      <c r="AA59" s="173">
        <f t="shared" si="81"/>
        <v>89</v>
      </c>
      <c r="AB59" s="174">
        <f t="shared" si="82"/>
        <v>538</v>
      </c>
    </row>
    <row r="60" spans="1:28" s="166" customFormat="1" x14ac:dyDescent="0.2">
      <c r="A60" s="175" t="s">
        <v>7</v>
      </c>
      <c r="B60" s="172">
        <v>90</v>
      </c>
      <c r="C60" s="173">
        <v>325</v>
      </c>
      <c r="D60" s="173">
        <f>SUM(B60:C60)</f>
        <v>415</v>
      </c>
      <c r="E60" s="173">
        <v>5</v>
      </c>
      <c r="F60" s="173">
        <v>10</v>
      </c>
      <c r="G60" s="173">
        <f t="shared" si="73"/>
        <v>15</v>
      </c>
      <c r="H60" s="173">
        <v>0</v>
      </c>
      <c r="I60" s="173">
        <v>0</v>
      </c>
      <c r="J60" s="173">
        <f t="shared" si="74"/>
        <v>0</v>
      </c>
      <c r="K60" s="173">
        <v>15</v>
      </c>
      <c r="L60" s="173">
        <v>43</v>
      </c>
      <c r="M60" s="173">
        <f t="shared" si="75"/>
        <v>58</v>
      </c>
      <c r="N60" s="173">
        <v>6</v>
      </c>
      <c r="O60" s="173">
        <v>17</v>
      </c>
      <c r="P60" s="173">
        <f t="shared" si="76"/>
        <v>23</v>
      </c>
      <c r="Q60" s="173">
        <v>39</v>
      </c>
      <c r="R60" s="173">
        <v>88</v>
      </c>
      <c r="S60" s="173">
        <f t="shared" si="77"/>
        <v>127</v>
      </c>
      <c r="T60" s="173">
        <v>1</v>
      </c>
      <c r="U60" s="173">
        <v>1</v>
      </c>
      <c r="V60" s="173">
        <f t="shared" si="78"/>
        <v>2</v>
      </c>
      <c r="W60" s="173">
        <v>2</v>
      </c>
      <c r="X60" s="173">
        <v>12</v>
      </c>
      <c r="Y60" s="173">
        <f t="shared" si="79"/>
        <v>14</v>
      </c>
      <c r="Z60" s="173">
        <f t="shared" si="80"/>
        <v>158</v>
      </c>
      <c r="AA60" s="173">
        <f t="shared" si="81"/>
        <v>496</v>
      </c>
      <c r="AB60" s="174">
        <f t="shared" si="82"/>
        <v>654</v>
      </c>
    </row>
    <row r="61" spans="1:28" s="166" customFormat="1" x14ac:dyDescent="0.2">
      <c r="A61" s="175" t="s">
        <v>9</v>
      </c>
      <c r="B61" s="172">
        <v>221</v>
      </c>
      <c r="C61" s="173">
        <v>80</v>
      </c>
      <c r="D61" s="173">
        <f>SUM(B61:C61)</f>
        <v>301</v>
      </c>
      <c r="E61" s="173">
        <v>25</v>
      </c>
      <c r="F61" s="173">
        <v>7</v>
      </c>
      <c r="G61" s="173">
        <f t="shared" si="73"/>
        <v>32</v>
      </c>
      <c r="H61" s="173">
        <v>0</v>
      </c>
      <c r="I61" s="173">
        <v>0</v>
      </c>
      <c r="J61" s="173">
        <f t="shared" si="74"/>
        <v>0</v>
      </c>
      <c r="K61" s="173">
        <v>20</v>
      </c>
      <c r="L61" s="173">
        <v>7</v>
      </c>
      <c r="M61" s="173">
        <f t="shared" si="75"/>
        <v>27</v>
      </c>
      <c r="N61" s="173">
        <v>6</v>
      </c>
      <c r="O61" s="173">
        <v>7</v>
      </c>
      <c r="P61" s="173">
        <f t="shared" si="76"/>
        <v>13</v>
      </c>
      <c r="Q61" s="173">
        <v>6</v>
      </c>
      <c r="R61" s="173">
        <v>0</v>
      </c>
      <c r="S61" s="173">
        <f t="shared" si="77"/>
        <v>6</v>
      </c>
      <c r="T61" s="173">
        <v>1</v>
      </c>
      <c r="U61" s="173">
        <v>0</v>
      </c>
      <c r="V61" s="173">
        <f t="shared" si="78"/>
        <v>1</v>
      </c>
      <c r="W61" s="173">
        <v>8</v>
      </c>
      <c r="X61" s="173">
        <v>1</v>
      </c>
      <c r="Y61" s="173">
        <f t="shared" si="79"/>
        <v>9</v>
      </c>
      <c r="Z61" s="173">
        <f t="shared" si="80"/>
        <v>287</v>
      </c>
      <c r="AA61" s="173">
        <f t="shared" si="81"/>
        <v>102</v>
      </c>
      <c r="AB61" s="174">
        <f t="shared" si="82"/>
        <v>389</v>
      </c>
    </row>
    <row r="62" spans="1:28" s="166" customFormat="1" x14ac:dyDescent="0.2">
      <c r="A62" s="171" t="s">
        <v>8</v>
      </c>
      <c r="B62" s="172">
        <v>183</v>
      </c>
      <c r="C62" s="173">
        <v>41</v>
      </c>
      <c r="D62" s="173">
        <f t="shared" ref="D62:D64" si="83">SUM(B62:C62)</f>
        <v>224</v>
      </c>
      <c r="E62" s="173">
        <v>14</v>
      </c>
      <c r="F62" s="173">
        <v>6</v>
      </c>
      <c r="G62" s="173">
        <f t="shared" si="73"/>
        <v>20</v>
      </c>
      <c r="H62" s="173">
        <v>1</v>
      </c>
      <c r="I62" s="173">
        <v>0</v>
      </c>
      <c r="J62" s="173">
        <f t="shared" si="74"/>
        <v>1</v>
      </c>
      <c r="K62" s="173">
        <v>19</v>
      </c>
      <c r="L62" s="173">
        <v>7</v>
      </c>
      <c r="M62" s="173">
        <f t="shared" si="75"/>
        <v>26</v>
      </c>
      <c r="N62" s="173">
        <v>16</v>
      </c>
      <c r="O62" s="173">
        <v>2</v>
      </c>
      <c r="P62" s="173">
        <f t="shared" si="76"/>
        <v>18</v>
      </c>
      <c r="Q62" s="173">
        <v>5</v>
      </c>
      <c r="R62" s="173">
        <v>2</v>
      </c>
      <c r="S62" s="173">
        <f t="shared" si="77"/>
        <v>7</v>
      </c>
      <c r="T62" s="173">
        <v>0</v>
      </c>
      <c r="U62" s="173">
        <v>0</v>
      </c>
      <c r="V62" s="173">
        <f t="shared" si="78"/>
        <v>0</v>
      </c>
      <c r="W62" s="173">
        <v>7</v>
      </c>
      <c r="X62" s="173">
        <v>2</v>
      </c>
      <c r="Y62" s="173">
        <f t="shared" si="79"/>
        <v>9</v>
      </c>
      <c r="Z62" s="173">
        <f t="shared" si="80"/>
        <v>245</v>
      </c>
      <c r="AA62" s="173">
        <f t="shared" si="81"/>
        <v>60</v>
      </c>
      <c r="AB62" s="174">
        <f t="shared" si="82"/>
        <v>305</v>
      </c>
    </row>
    <row r="63" spans="1:28" s="166" customFormat="1" x14ac:dyDescent="0.2">
      <c r="A63" s="171" t="s">
        <v>31</v>
      </c>
      <c r="B63" s="176"/>
      <c r="C63" s="177"/>
      <c r="D63" s="173">
        <f t="shared" si="83"/>
        <v>0</v>
      </c>
      <c r="E63" s="177"/>
      <c r="F63" s="177"/>
      <c r="G63" s="177">
        <v>0</v>
      </c>
      <c r="H63" s="177"/>
      <c r="I63" s="177"/>
      <c r="J63" s="177">
        <v>0</v>
      </c>
      <c r="K63" s="177"/>
      <c r="L63" s="177"/>
      <c r="M63" s="173">
        <f>SUM(K63:L63)</f>
        <v>0</v>
      </c>
      <c r="N63" s="177"/>
      <c r="O63" s="177"/>
      <c r="P63" s="173">
        <f t="shared" si="76"/>
        <v>0</v>
      </c>
      <c r="Q63" s="177"/>
      <c r="R63" s="177"/>
      <c r="S63" s="173">
        <f t="shared" si="77"/>
        <v>0</v>
      </c>
      <c r="T63" s="177"/>
      <c r="U63" s="177"/>
      <c r="V63" s="173">
        <f t="shared" si="78"/>
        <v>0</v>
      </c>
      <c r="W63" s="177"/>
      <c r="X63" s="177"/>
      <c r="Y63" s="177">
        <f t="shared" si="79"/>
        <v>0</v>
      </c>
      <c r="Z63" s="177">
        <f t="shared" si="80"/>
        <v>0</v>
      </c>
      <c r="AA63" s="177">
        <f t="shared" si="81"/>
        <v>0</v>
      </c>
      <c r="AB63" s="178">
        <f>SUM(Z63:AA63)</f>
        <v>0</v>
      </c>
    </row>
    <row r="64" spans="1:28" s="166" customFormat="1" x14ac:dyDescent="0.2">
      <c r="A64" s="179" t="s">
        <v>50</v>
      </c>
      <c r="B64" s="176">
        <v>42</v>
      </c>
      <c r="C64" s="177">
        <v>28</v>
      </c>
      <c r="D64" s="177">
        <f t="shared" si="83"/>
        <v>70</v>
      </c>
      <c r="E64" s="177">
        <v>8</v>
      </c>
      <c r="F64" s="177">
        <v>4</v>
      </c>
      <c r="G64" s="177">
        <f t="shared" ref="G64" si="84">SUM(E64:F64)</f>
        <v>12</v>
      </c>
      <c r="H64" s="177">
        <v>1</v>
      </c>
      <c r="I64" s="177">
        <v>1</v>
      </c>
      <c r="J64" s="177">
        <f t="shared" ref="J64" si="85">SUM(H64:I64)</f>
        <v>2</v>
      </c>
      <c r="K64" s="177">
        <v>3</v>
      </c>
      <c r="L64" s="177">
        <v>1</v>
      </c>
      <c r="M64" s="177">
        <f t="shared" ref="M64" si="86">SUM(K64:L64)</f>
        <v>4</v>
      </c>
      <c r="N64" s="177">
        <v>4</v>
      </c>
      <c r="O64" s="177">
        <v>3</v>
      </c>
      <c r="P64" s="177">
        <f t="shared" si="76"/>
        <v>7</v>
      </c>
      <c r="Q64" s="177">
        <v>0</v>
      </c>
      <c r="R64" s="177">
        <v>2</v>
      </c>
      <c r="S64" s="173">
        <f t="shared" si="77"/>
        <v>2</v>
      </c>
      <c r="T64" s="177">
        <v>0</v>
      </c>
      <c r="U64" s="177">
        <v>0</v>
      </c>
      <c r="V64" s="173">
        <f t="shared" si="78"/>
        <v>0</v>
      </c>
      <c r="W64" s="177">
        <v>4</v>
      </c>
      <c r="X64" s="177">
        <v>0</v>
      </c>
      <c r="Y64" s="177">
        <f t="shared" si="79"/>
        <v>4</v>
      </c>
      <c r="Z64" s="177">
        <f t="shared" si="80"/>
        <v>62</v>
      </c>
      <c r="AA64" s="177">
        <f t="shared" si="81"/>
        <v>39</v>
      </c>
      <c r="AB64" s="178">
        <f t="shared" ref="AB64" si="87">SUM(Z64:AA64)</f>
        <v>101</v>
      </c>
    </row>
    <row r="65" spans="1:28" s="166" customFormat="1" ht="13.5" thickBot="1" x14ac:dyDescent="0.25">
      <c r="A65" s="116" t="s">
        <v>3</v>
      </c>
      <c r="B65" s="180">
        <f t="shared" ref="B65:Y65" si="88">SUM(B57:B64)</f>
        <v>1566</v>
      </c>
      <c r="C65" s="181">
        <f t="shared" si="88"/>
        <v>1103</v>
      </c>
      <c r="D65" s="181">
        <f t="shared" si="88"/>
        <v>2669</v>
      </c>
      <c r="E65" s="181">
        <f t="shared" si="88"/>
        <v>163</v>
      </c>
      <c r="F65" s="181">
        <f t="shared" si="88"/>
        <v>79</v>
      </c>
      <c r="G65" s="181">
        <f t="shared" si="88"/>
        <v>242</v>
      </c>
      <c r="H65" s="181">
        <f t="shared" si="88"/>
        <v>7</v>
      </c>
      <c r="I65" s="181">
        <f t="shared" si="88"/>
        <v>2</v>
      </c>
      <c r="J65" s="181">
        <f t="shared" si="88"/>
        <v>9</v>
      </c>
      <c r="K65" s="181">
        <f t="shared" si="88"/>
        <v>112</v>
      </c>
      <c r="L65" s="181">
        <f t="shared" si="88"/>
        <v>107</v>
      </c>
      <c r="M65" s="181">
        <f t="shared" si="88"/>
        <v>219</v>
      </c>
      <c r="N65" s="181">
        <f t="shared" si="88"/>
        <v>72</v>
      </c>
      <c r="O65" s="181">
        <f t="shared" si="88"/>
        <v>60</v>
      </c>
      <c r="P65" s="181">
        <f t="shared" si="88"/>
        <v>132</v>
      </c>
      <c r="Q65" s="181">
        <f t="shared" si="88"/>
        <v>102</v>
      </c>
      <c r="R65" s="181">
        <f t="shared" si="88"/>
        <v>124</v>
      </c>
      <c r="S65" s="181">
        <f t="shared" si="88"/>
        <v>226</v>
      </c>
      <c r="T65" s="181">
        <f t="shared" si="88"/>
        <v>3</v>
      </c>
      <c r="U65" s="181">
        <f t="shared" si="88"/>
        <v>1</v>
      </c>
      <c r="V65" s="181">
        <f t="shared" si="88"/>
        <v>4</v>
      </c>
      <c r="W65" s="181">
        <f t="shared" si="88"/>
        <v>60</v>
      </c>
      <c r="X65" s="181">
        <f t="shared" si="88"/>
        <v>32</v>
      </c>
      <c r="Y65" s="181">
        <f t="shared" si="88"/>
        <v>92</v>
      </c>
      <c r="Z65" s="181">
        <f>SUM(Z57:Z64)</f>
        <v>2085</v>
      </c>
      <c r="AA65" s="181">
        <f t="shared" ref="AA65:AB65" si="89">SUM(AA57:AA64)</f>
        <v>1508</v>
      </c>
      <c r="AB65" s="182">
        <f t="shared" si="89"/>
        <v>3593</v>
      </c>
    </row>
    <row r="66" spans="1:28" s="166" customForma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64"/>
      <c r="V66" s="1"/>
      <c r="W66" s="1"/>
      <c r="X66" s="1"/>
      <c r="Y66" s="1"/>
    </row>
    <row r="67" spans="1:28" s="166" customFormat="1" ht="13.5" thickBot="1" x14ac:dyDescent="0.25">
      <c r="A67" s="1" t="s">
        <v>128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64"/>
      <c r="V67" s="1"/>
      <c r="W67" s="1"/>
      <c r="X67" s="1"/>
      <c r="Y67" s="1"/>
      <c r="Z67" s="165"/>
    </row>
    <row r="68" spans="1:28" ht="25.5" x14ac:dyDescent="0.2">
      <c r="A68" s="150" t="s">
        <v>132</v>
      </c>
      <c r="B68" s="152" t="s">
        <v>41</v>
      </c>
      <c r="C68" s="153" t="s">
        <v>41</v>
      </c>
      <c r="D68" s="154" t="s">
        <v>41</v>
      </c>
      <c r="E68" s="155" t="s">
        <v>42</v>
      </c>
      <c r="F68" s="153" t="s">
        <v>42</v>
      </c>
      <c r="G68" s="154" t="s">
        <v>42</v>
      </c>
      <c r="H68" s="157" t="s">
        <v>43</v>
      </c>
      <c r="I68" s="158" t="s">
        <v>43</v>
      </c>
      <c r="J68" s="159" t="s">
        <v>43</v>
      </c>
      <c r="K68" s="155" t="s">
        <v>44</v>
      </c>
      <c r="L68" s="153" t="s">
        <v>44</v>
      </c>
      <c r="M68" s="154" t="s">
        <v>44</v>
      </c>
      <c r="N68" s="155" t="s">
        <v>45</v>
      </c>
      <c r="O68" s="153" t="s">
        <v>45</v>
      </c>
      <c r="P68" s="154" t="s">
        <v>45</v>
      </c>
      <c r="Q68" s="155" t="s">
        <v>46</v>
      </c>
      <c r="R68" s="153" t="s">
        <v>46</v>
      </c>
      <c r="S68" s="154" t="s">
        <v>46</v>
      </c>
      <c r="T68" s="157" t="s">
        <v>47</v>
      </c>
      <c r="U68" s="158" t="s">
        <v>47</v>
      </c>
      <c r="V68" s="159" t="s">
        <v>47</v>
      </c>
      <c r="W68" s="158" t="s">
        <v>86</v>
      </c>
      <c r="X68" s="158" t="s">
        <v>86</v>
      </c>
      <c r="Y68" s="158" t="s">
        <v>86</v>
      </c>
      <c r="Z68" s="155" t="s">
        <v>3</v>
      </c>
      <c r="AA68" s="153" t="s">
        <v>3</v>
      </c>
      <c r="AB68" s="156" t="s">
        <v>3</v>
      </c>
    </row>
    <row r="69" spans="1:28" ht="13.5" thickBot="1" x14ac:dyDescent="0.25">
      <c r="A69" s="151"/>
      <c r="B69" s="122" t="s">
        <v>48</v>
      </c>
      <c r="C69" s="123" t="s">
        <v>49</v>
      </c>
      <c r="D69" s="123" t="s">
        <v>3</v>
      </c>
      <c r="E69" s="122" t="s">
        <v>48</v>
      </c>
      <c r="F69" s="123" t="s">
        <v>49</v>
      </c>
      <c r="G69" s="123" t="s">
        <v>3</v>
      </c>
      <c r="H69" s="122" t="s">
        <v>48</v>
      </c>
      <c r="I69" s="123" t="s">
        <v>49</v>
      </c>
      <c r="J69" s="123" t="s">
        <v>3</v>
      </c>
      <c r="K69" s="122" t="s">
        <v>48</v>
      </c>
      <c r="L69" s="123" t="s">
        <v>49</v>
      </c>
      <c r="M69" s="123" t="s">
        <v>3</v>
      </c>
      <c r="N69" s="122" t="s">
        <v>48</v>
      </c>
      <c r="O69" s="123" t="s">
        <v>49</v>
      </c>
      <c r="P69" s="123" t="s">
        <v>3</v>
      </c>
      <c r="Q69" s="122" t="s">
        <v>48</v>
      </c>
      <c r="R69" s="123" t="s">
        <v>49</v>
      </c>
      <c r="S69" s="123" t="s">
        <v>3</v>
      </c>
      <c r="T69" s="122" t="s">
        <v>48</v>
      </c>
      <c r="U69" s="123" t="s">
        <v>49</v>
      </c>
      <c r="V69" s="123" t="s">
        <v>3</v>
      </c>
      <c r="W69" s="122" t="s">
        <v>48</v>
      </c>
      <c r="X69" s="123" t="s">
        <v>49</v>
      </c>
      <c r="Y69" s="123" t="s">
        <v>3</v>
      </c>
      <c r="Z69" s="122" t="s">
        <v>48</v>
      </c>
      <c r="AA69" s="123" t="s">
        <v>49</v>
      </c>
      <c r="AB69" s="124" t="s">
        <v>3</v>
      </c>
    </row>
    <row r="70" spans="1:28" s="166" customFormat="1" x14ac:dyDescent="0.2">
      <c r="A70" s="167" t="s">
        <v>4</v>
      </c>
      <c r="B70" s="168">
        <v>744</v>
      </c>
      <c r="C70" s="169">
        <v>302</v>
      </c>
      <c r="D70" s="169">
        <f t="shared" ref="D70:D72" si="90">SUM(B70:C70)</f>
        <v>1046</v>
      </c>
      <c r="E70" s="169">
        <v>80</v>
      </c>
      <c r="F70" s="169">
        <v>20</v>
      </c>
      <c r="G70" s="169">
        <f t="shared" ref="G70:G75" si="91">SUM(E70:F70)</f>
        <v>100</v>
      </c>
      <c r="H70" s="169">
        <v>2</v>
      </c>
      <c r="I70" s="169">
        <v>1</v>
      </c>
      <c r="J70" s="169">
        <f t="shared" ref="J70:J75" si="92">SUM(H70:I70)</f>
        <v>3</v>
      </c>
      <c r="K70" s="169">
        <v>41</v>
      </c>
      <c r="L70" s="169">
        <v>24</v>
      </c>
      <c r="M70" s="169">
        <f t="shared" ref="M70:M75" si="93">SUM(K70:L70)</f>
        <v>65</v>
      </c>
      <c r="N70" s="169">
        <v>31</v>
      </c>
      <c r="O70" s="169">
        <v>25</v>
      </c>
      <c r="P70" s="169">
        <f t="shared" ref="P70:P77" si="94">SUM(N70:O70)</f>
        <v>56</v>
      </c>
      <c r="Q70" s="169">
        <v>21</v>
      </c>
      <c r="R70" s="169">
        <v>7</v>
      </c>
      <c r="S70" s="169">
        <f t="shared" ref="S70:S77" si="95">SUM(Q70:R70)</f>
        <v>28</v>
      </c>
      <c r="T70" s="169">
        <v>1</v>
      </c>
      <c r="U70" s="169">
        <v>0</v>
      </c>
      <c r="V70" s="169">
        <f t="shared" ref="V70:V77" si="96">SUM(T70:U70)</f>
        <v>1</v>
      </c>
      <c r="W70" s="169">
        <v>34</v>
      </c>
      <c r="X70" s="169">
        <v>10</v>
      </c>
      <c r="Y70" s="169">
        <f t="shared" ref="Y70:Y77" si="97">SUM(W70:X70)</f>
        <v>44</v>
      </c>
      <c r="Z70" s="169">
        <f>Q70+N70+K70+H70+E70+B70+T70+W70</f>
        <v>954</v>
      </c>
      <c r="AA70" s="169">
        <f>R70+O70+L70+I70+F70+C70+U70+X70</f>
        <v>389</v>
      </c>
      <c r="AB70" s="170">
        <f>SUM(Z70:AA70)</f>
        <v>1343</v>
      </c>
    </row>
    <row r="71" spans="1:28" s="166" customFormat="1" x14ac:dyDescent="0.2">
      <c r="A71" s="171" t="s">
        <v>6</v>
      </c>
      <c r="B71" s="172">
        <v>332</v>
      </c>
      <c r="C71" s="173">
        <v>422</v>
      </c>
      <c r="D71" s="173">
        <f t="shared" si="90"/>
        <v>754</v>
      </c>
      <c r="E71" s="173">
        <v>24</v>
      </c>
      <c r="F71" s="173">
        <v>22</v>
      </c>
      <c r="G71" s="173">
        <f t="shared" si="91"/>
        <v>46</v>
      </c>
      <c r="H71" s="173">
        <v>1</v>
      </c>
      <c r="I71" s="173">
        <v>1</v>
      </c>
      <c r="J71" s="173">
        <f t="shared" si="92"/>
        <v>2</v>
      </c>
      <c r="K71" s="173">
        <v>32</v>
      </c>
      <c r="L71" s="173">
        <v>34</v>
      </c>
      <c r="M71" s="173">
        <f t="shared" si="93"/>
        <v>66</v>
      </c>
      <c r="N71" s="173">
        <v>22</v>
      </c>
      <c r="O71" s="173">
        <v>22</v>
      </c>
      <c r="P71" s="173">
        <f t="shared" si="94"/>
        <v>44</v>
      </c>
      <c r="Q71" s="173">
        <v>16</v>
      </c>
      <c r="R71" s="173">
        <v>26</v>
      </c>
      <c r="S71" s="173">
        <f t="shared" si="95"/>
        <v>42</v>
      </c>
      <c r="T71" s="173">
        <v>1</v>
      </c>
      <c r="U71" s="173">
        <v>0</v>
      </c>
      <c r="V71" s="173">
        <f t="shared" si="96"/>
        <v>1</v>
      </c>
      <c r="W71" s="173">
        <v>9</v>
      </c>
      <c r="X71" s="173">
        <v>13</v>
      </c>
      <c r="Y71" s="173">
        <f t="shared" si="97"/>
        <v>22</v>
      </c>
      <c r="Z71" s="173">
        <f t="shared" ref="Z71:Z77" si="98">Q71+N71+K71+H71+E71+B71+T71+W71</f>
        <v>437</v>
      </c>
      <c r="AA71" s="173">
        <f t="shared" ref="AA71:AA77" si="99">R71+O71+L71+I71+F71+C71+U71+X71</f>
        <v>540</v>
      </c>
      <c r="AB71" s="174">
        <f t="shared" ref="AB71:AB75" si="100">SUM(Z71:AA71)</f>
        <v>977</v>
      </c>
    </row>
    <row r="72" spans="1:28" s="166" customFormat="1" x14ac:dyDescent="0.2">
      <c r="A72" s="175" t="s">
        <v>5</v>
      </c>
      <c r="B72" s="172">
        <v>681</v>
      </c>
      <c r="C72" s="173">
        <v>110</v>
      </c>
      <c r="D72" s="173">
        <f t="shared" si="90"/>
        <v>791</v>
      </c>
      <c r="E72" s="173">
        <v>68</v>
      </c>
      <c r="F72" s="173">
        <v>22</v>
      </c>
      <c r="G72" s="173">
        <f t="shared" si="91"/>
        <v>90</v>
      </c>
      <c r="H72" s="173">
        <v>4</v>
      </c>
      <c r="I72" s="173">
        <v>1</v>
      </c>
      <c r="J72" s="173">
        <f t="shared" si="92"/>
        <v>5</v>
      </c>
      <c r="K72" s="173">
        <v>19</v>
      </c>
      <c r="L72" s="173">
        <v>2</v>
      </c>
      <c r="M72" s="173">
        <f t="shared" si="93"/>
        <v>21</v>
      </c>
      <c r="N72" s="173">
        <v>25</v>
      </c>
      <c r="O72" s="173">
        <v>5</v>
      </c>
      <c r="P72" s="173">
        <f t="shared" si="94"/>
        <v>30</v>
      </c>
      <c r="Q72" s="173">
        <v>11</v>
      </c>
      <c r="R72" s="173">
        <v>4</v>
      </c>
      <c r="S72" s="173">
        <f t="shared" si="95"/>
        <v>15</v>
      </c>
      <c r="T72" s="173">
        <v>0</v>
      </c>
      <c r="U72" s="173">
        <v>0</v>
      </c>
      <c r="V72" s="173">
        <f t="shared" si="96"/>
        <v>0</v>
      </c>
      <c r="W72" s="173">
        <v>19</v>
      </c>
      <c r="X72" s="173">
        <v>0</v>
      </c>
      <c r="Y72" s="173">
        <f t="shared" si="97"/>
        <v>19</v>
      </c>
      <c r="Z72" s="173">
        <f t="shared" si="98"/>
        <v>827</v>
      </c>
      <c r="AA72" s="173">
        <f t="shared" si="99"/>
        <v>144</v>
      </c>
      <c r="AB72" s="174">
        <f t="shared" si="100"/>
        <v>971</v>
      </c>
    </row>
    <row r="73" spans="1:28" s="166" customFormat="1" x14ac:dyDescent="0.2">
      <c r="A73" s="175" t="s">
        <v>7</v>
      </c>
      <c r="B73" s="172">
        <v>149</v>
      </c>
      <c r="C73" s="173">
        <v>578</v>
      </c>
      <c r="D73" s="173">
        <f>SUM(B73:C73)</f>
        <v>727</v>
      </c>
      <c r="E73" s="173">
        <v>10</v>
      </c>
      <c r="F73" s="173">
        <v>30</v>
      </c>
      <c r="G73" s="173">
        <f t="shared" si="91"/>
        <v>40</v>
      </c>
      <c r="H73" s="173">
        <v>1</v>
      </c>
      <c r="I73" s="173">
        <v>5</v>
      </c>
      <c r="J73" s="173">
        <f t="shared" si="92"/>
        <v>6</v>
      </c>
      <c r="K73" s="173">
        <v>21</v>
      </c>
      <c r="L73" s="173">
        <v>89</v>
      </c>
      <c r="M73" s="173">
        <f t="shared" si="93"/>
        <v>110</v>
      </c>
      <c r="N73" s="173">
        <v>10</v>
      </c>
      <c r="O73" s="173">
        <v>37</v>
      </c>
      <c r="P73" s="173">
        <f t="shared" si="94"/>
        <v>47</v>
      </c>
      <c r="Q73" s="173">
        <v>76</v>
      </c>
      <c r="R73" s="173">
        <v>159</v>
      </c>
      <c r="S73" s="173">
        <f t="shared" si="95"/>
        <v>235</v>
      </c>
      <c r="T73" s="173">
        <v>1</v>
      </c>
      <c r="U73" s="173">
        <v>1</v>
      </c>
      <c r="V73" s="173">
        <f t="shared" si="96"/>
        <v>2</v>
      </c>
      <c r="W73" s="173">
        <v>4</v>
      </c>
      <c r="X73" s="173">
        <v>19</v>
      </c>
      <c r="Y73" s="173">
        <f t="shared" si="97"/>
        <v>23</v>
      </c>
      <c r="Z73" s="173">
        <f t="shared" si="98"/>
        <v>272</v>
      </c>
      <c r="AA73" s="173">
        <f t="shared" si="99"/>
        <v>918</v>
      </c>
      <c r="AB73" s="174">
        <f t="shared" si="100"/>
        <v>1190</v>
      </c>
    </row>
    <row r="74" spans="1:28" s="166" customFormat="1" x14ac:dyDescent="0.2">
      <c r="A74" s="175" t="s">
        <v>9</v>
      </c>
      <c r="B74" s="172">
        <v>511</v>
      </c>
      <c r="C74" s="173">
        <v>175</v>
      </c>
      <c r="D74" s="173">
        <f>SUM(B74:C74)</f>
        <v>686</v>
      </c>
      <c r="E74" s="173">
        <v>36</v>
      </c>
      <c r="F74" s="173">
        <v>7</v>
      </c>
      <c r="G74" s="173">
        <f t="shared" si="91"/>
        <v>43</v>
      </c>
      <c r="H74" s="173">
        <v>2</v>
      </c>
      <c r="I74" s="173">
        <v>0</v>
      </c>
      <c r="J74" s="173">
        <f t="shared" si="92"/>
        <v>2</v>
      </c>
      <c r="K74" s="173">
        <v>39</v>
      </c>
      <c r="L74" s="173">
        <v>17</v>
      </c>
      <c r="M74" s="173">
        <f t="shared" si="93"/>
        <v>56</v>
      </c>
      <c r="N74" s="173">
        <v>18</v>
      </c>
      <c r="O74" s="173">
        <v>16</v>
      </c>
      <c r="P74" s="173">
        <f t="shared" si="94"/>
        <v>34</v>
      </c>
      <c r="Q74" s="173">
        <v>14</v>
      </c>
      <c r="R74" s="173">
        <v>6</v>
      </c>
      <c r="S74" s="173">
        <f t="shared" si="95"/>
        <v>20</v>
      </c>
      <c r="T74" s="173">
        <v>2</v>
      </c>
      <c r="U74" s="173">
        <v>0</v>
      </c>
      <c r="V74" s="173">
        <f t="shared" si="96"/>
        <v>2</v>
      </c>
      <c r="W74" s="173">
        <v>15</v>
      </c>
      <c r="X74" s="173">
        <v>4</v>
      </c>
      <c r="Y74" s="173">
        <f t="shared" si="97"/>
        <v>19</v>
      </c>
      <c r="Z74" s="173">
        <f t="shared" si="98"/>
        <v>637</v>
      </c>
      <c r="AA74" s="173">
        <f t="shared" si="99"/>
        <v>225</v>
      </c>
      <c r="AB74" s="174">
        <f t="shared" si="100"/>
        <v>862</v>
      </c>
    </row>
    <row r="75" spans="1:28" s="166" customFormat="1" x14ac:dyDescent="0.2">
      <c r="A75" s="171" t="s">
        <v>8</v>
      </c>
      <c r="B75" s="172">
        <v>459</v>
      </c>
      <c r="C75" s="173">
        <v>91</v>
      </c>
      <c r="D75" s="173">
        <f t="shared" ref="D75:D77" si="101">SUM(B75:C75)</f>
        <v>550</v>
      </c>
      <c r="E75" s="173">
        <v>32</v>
      </c>
      <c r="F75" s="173">
        <v>7</v>
      </c>
      <c r="G75" s="173">
        <f t="shared" si="91"/>
        <v>39</v>
      </c>
      <c r="H75" s="173">
        <v>1</v>
      </c>
      <c r="I75" s="173">
        <v>1</v>
      </c>
      <c r="J75" s="173">
        <f t="shared" si="92"/>
        <v>2</v>
      </c>
      <c r="K75" s="173">
        <v>42</v>
      </c>
      <c r="L75" s="173">
        <v>17</v>
      </c>
      <c r="M75" s="173">
        <f t="shared" si="93"/>
        <v>59</v>
      </c>
      <c r="N75" s="173">
        <v>29</v>
      </c>
      <c r="O75" s="173">
        <v>4</v>
      </c>
      <c r="P75" s="173">
        <f t="shared" si="94"/>
        <v>33</v>
      </c>
      <c r="Q75" s="173">
        <v>7</v>
      </c>
      <c r="R75" s="173">
        <v>1</v>
      </c>
      <c r="S75" s="173">
        <f t="shared" si="95"/>
        <v>8</v>
      </c>
      <c r="T75" s="173">
        <v>1</v>
      </c>
      <c r="U75" s="173">
        <v>0</v>
      </c>
      <c r="V75" s="173">
        <f t="shared" si="96"/>
        <v>1</v>
      </c>
      <c r="W75" s="173">
        <v>12</v>
      </c>
      <c r="X75" s="173">
        <v>2</v>
      </c>
      <c r="Y75" s="173">
        <f t="shared" si="97"/>
        <v>14</v>
      </c>
      <c r="Z75" s="173">
        <f t="shared" si="98"/>
        <v>583</v>
      </c>
      <c r="AA75" s="173">
        <f t="shared" si="99"/>
        <v>123</v>
      </c>
      <c r="AB75" s="174">
        <f t="shared" si="100"/>
        <v>706</v>
      </c>
    </row>
    <row r="76" spans="1:28" s="166" customFormat="1" x14ac:dyDescent="0.2">
      <c r="A76" s="171" t="s">
        <v>31</v>
      </c>
      <c r="B76" s="176"/>
      <c r="C76" s="177"/>
      <c r="D76" s="173">
        <f t="shared" si="101"/>
        <v>0</v>
      </c>
      <c r="E76" s="177"/>
      <c r="F76" s="177"/>
      <c r="G76" s="177">
        <v>0</v>
      </c>
      <c r="H76" s="177"/>
      <c r="I76" s="177"/>
      <c r="J76" s="177">
        <v>0</v>
      </c>
      <c r="K76" s="177"/>
      <c r="L76" s="177"/>
      <c r="M76" s="173">
        <f>SUM(K76:L76)</f>
        <v>0</v>
      </c>
      <c r="N76" s="177"/>
      <c r="O76" s="177"/>
      <c r="P76" s="173">
        <f t="shared" si="94"/>
        <v>0</v>
      </c>
      <c r="Q76" s="177"/>
      <c r="R76" s="177"/>
      <c r="S76" s="173">
        <f t="shared" si="95"/>
        <v>0</v>
      </c>
      <c r="T76" s="177"/>
      <c r="U76" s="177"/>
      <c r="V76" s="173">
        <f t="shared" si="96"/>
        <v>0</v>
      </c>
      <c r="W76" s="177"/>
      <c r="X76" s="177"/>
      <c r="Y76" s="177">
        <f t="shared" si="97"/>
        <v>0</v>
      </c>
      <c r="Z76" s="177">
        <f t="shared" si="98"/>
        <v>0</v>
      </c>
      <c r="AA76" s="177">
        <f t="shared" si="99"/>
        <v>0</v>
      </c>
      <c r="AB76" s="178">
        <f>SUM(Z76:AA76)</f>
        <v>0</v>
      </c>
    </row>
    <row r="77" spans="1:28" s="166" customFormat="1" x14ac:dyDescent="0.2">
      <c r="A77" s="179" t="s">
        <v>50</v>
      </c>
      <c r="B77" s="176">
        <v>58</v>
      </c>
      <c r="C77" s="177">
        <v>29</v>
      </c>
      <c r="D77" s="177">
        <f t="shared" si="101"/>
        <v>87</v>
      </c>
      <c r="E77" s="177">
        <v>13</v>
      </c>
      <c r="F77" s="177">
        <v>4</v>
      </c>
      <c r="G77" s="177">
        <f t="shared" ref="G77" si="102">SUM(E77:F77)</f>
        <v>17</v>
      </c>
      <c r="H77" s="177">
        <v>1</v>
      </c>
      <c r="I77" s="177">
        <v>0</v>
      </c>
      <c r="J77" s="177">
        <f t="shared" ref="J77" si="103">SUM(H77:I77)</f>
        <v>1</v>
      </c>
      <c r="K77" s="177">
        <v>5</v>
      </c>
      <c r="L77" s="177">
        <v>1</v>
      </c>
      <c r="M77" s="177">
        <f t="shared" ref="M77" si="104">SUM(K77:L77)</f>
        <v>6</v>
      </c>
      <c r="N77" s="177">
        <v>7</v>
      </c>
      <c r="O77" s="177">
        <v>2</v>
      </c>
      <c r="P77" s="177">
        <f t="shared" si="94"/>
        <v>9</v>
      </c>
      <c r="Q77" s="177">
        <v>1</v>
      </c>
      <c r="R77" s="177">
        <v>3</v>
      </c>
      <c r="S77" s="173">
        <f t="shared" si="95"/>
        <v>4</v>
      </c>
      <c r="T77" s="177">
        <v>0</v>
      </c>
      <c r="U77" s="177">
        <v>0</v>
      </c>
      <c r="V77" s="173">
        <f t="shared" si="96"/>
        <v>0</v>
      </c>
      <c r="W77" s="177">
        <v>4</v>
      </c>
      <c r="X77" s="177">
        <v>1</v>
      </c>
      <c r="Y77" s="177">
        <f t="shared" si="97"/>
        <v>5</v>
      </c>
      <c r="Z77" s="177">
        <f t="shared" si="98"/>
        <v>89</v>
      </c>
      <c r="AA77" s="177">
        <f t="shared" si="99"/>
        <v>40</v>
      </c>
      <c r="AB77" s="178">
        <f t="shared" ref="AB77" si="105">SUM(Z77:AA77)</f>
        <v>129</v>
      </c>
    </row>
    <row r="78" spans="1:28" s="166" customFormat="1" ht="13.5" thickBot="1" x14ac:dyDescent="0.25">
      <c r="A78" s="116" t="s">
        <v>3</v>
      </c>
      <c r="B78" s="180">
        <f t="shared" ref="B78:Y78" si="106">SUM(B70:B77)</f>
        <v>2934</v>
      </c>
      <c r="C78" s="181">
        <f t="shared" si="106"/>
        <v>1707</v>
      </c>
      <c r="D78" s="181">
        <f t="shared" si="106"/>
        <v>4641</v>
      </c>
      <c r="E78" s="181">
        <f t="shared" si="106"/>
        <v>263</v>
      </c>
      <c r="F78" s="181">
        <f t="shared" si="106"/>
        <v>112</v>
      </c>
      <c r="G78" s="181">
        <f t="shared" si="106"/>
        <v>375</v>
      </c>
      <c r="H78" s="181">
        <f t="shared" si="106"/>
        <v>12</v>
      </c>
      <c r="I78" s="181">
        <f t="shared" si="106"/>
        <v>9</v>
      </c>
      <c r="J78" s="181">
        <f t="shared" si="106"/>
        <v>21</v>
      </c>
      <c r="K78" s="181">
        <f t="shared" si="106"/>
        <v>199</v>
      </c>
      <c r="L78" s="181">
        <f t="shared" si="106"/>
        <v>184</v>
      </c>
      <c r="M78" s="181">
        <f t="shared" si="106"/>
        <v>383</v>
      </c>
      <c r="N78" s="181">
        <f t="shared" si="106"/>
        <v>142</v>
      </c>
      <c r="O78" s="181">
        <f t="shared" si="106"/>
        <v>111</v>
      </c>
      <c r="P78" s="181">
        <f t="shared" si="106"/>
        <v>253</v>
      </c>
      <c r="Q78" s="181">
        <f t="shared" si="106"/>
        <v>146</v>
      </c>
      <c r="R78" s="181">
        <f t="shared" si="106"/>
        <v>206</v>
      </c>
      <c r="S78" s="181">
        <f t="shared" si="106"/>
        <v>352</v>
      </c>
      <c r="T78" s="181">
        <f t="shared" si="106"/>
        <v>6</v>
      </c>
      <c r="U78" s="181">
        <f t="shared" si="106"/>
        <v>1</v>
      </c>
      <c r="V78" s="181">
        <f t="shared" si="106"/>
        <v>7</v>
      </c>
      <c r="W78" s="181">
        <f t="shared" si="106"/>
        <v>97</v>
      </c>
      <c r="X78" s="181">
        <f t="shared" si="106"/>
        <v>49</v>
      </c>
      <c r="Y78" s="181">
        <f t="shared" si="106"/>
        <v>146</v>
      </c>
      <c r="Z78" s="181">
        <f>SUM(Z70:Z77)</f>
        <v>3799</v>
      </c>
      <c r="AA78" s="181">
        <f t="shared" ref="AA78:AB78" si="107">SUM(AA70:AA77)</f>
        <v>2379</v>
      </c>
      <c r="AB78" s="182">
        <f t="shared" si="107"/>
        <v>6178</v>
      </c>
    </row>
    <row r="79" spans="1:28" s="166" customFormat="1" ht="13.5" thickBo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64"/>
      <c r="V79" s="1"/>
      <c r="W79" s="1"/>
      <c r="X79" s="1"/>
      <c r="Y79" s="1"/>
    </row>
    <row r="80" spans="1:28" ht="25.5" x14ac:dyDescent="0.2">
      <c r="A80" s="150" t="s">
        <v>131</v>
      </c>
      <c r="B80" s="152" t="s">
        <v>41</v>
      </c>
      <c r="C80" s="153" t="s">
        <v>41</v>
      </c>
      <c r="D80" s="154" t="s">
        <v>41</v>
      </c>
      <c r="E80" s="155" t="s">
        <v>42</v>
      </c>
      <c r="F80" s="153" t="s">
        <v>42</v>
      </c>
      <c r="G80" s="154" t="s">
        <v>42</v>
      </c>
      <c r="H80" s="157" t="s">
        <v>43</v>
      </c>
      <c r="I80" s="158" t="s">
        <v>43</v>
      </c>
      <c r="J80" s="159" t="s">
        <v>43</v>
      </c>
      <c r="K80" s="155" t="s">
        <v>44</v>
      </c>
      <c r="L80" s="153" t="s">
        <v>44</v>
      </c>
      <c r="M80" s="154" t="s">
        <v>44</v>
      </c>
      <c r="N80" s="155" t="s">
        <v>45</v>
      </c>
      <c r="O80" s="153" t="s">
        <v>45</v>
      </c>
      <c r="P80" s="154" t="s">
        <v>45</v>
      </c>
      <c r="Q80" s="155" t="s">
        <v>46</v>
      </c>
      <c r="R80" s="153" t="s">
        <v>46</v>
      </c>
      <c r="S80" s="154" t="s">
        <v>46</v>
      </c>
      <c r="T80" s="157" t="s">
        <v>47</v>
      </c>
      <c r="U80" s="158" t="s">
        <v>47</v>
      </c>
      <c r="V80" s="159" t="s">
        <v>47</v>
      </c>
      <c r="W80" s="158" t="s">
        <v>86</v>
      </c>
      <c r="X80" s="158" t="s">
        <v>86</v>
      </c>
      <c r="Y80" s="158" t="s">
        <v>86</v>
      </c>
      <c r="Z80" s="155" t="s">
        <v>3</v>
      </c>
      <c r="AA80" s="153" t="s">
        <v>3</v>
      </c>
      <c r="AB80" s="156" t="s">
        <v>3</v>
      </c>
    </row>
    <row r="81" spans="1:28" ht="13.5" thickBot="1" x14ac:dyDescent="0.25">
      <c r="A81" s="151"/>
      <c r="B81" s="122" t="s">
        <v>48</v>
      </c>
      <c r="C81" s="123" t="s">
        <v>49</v>
      </c>
      <c r="D81" s="123" t="s">
        <v>3</v>
      </c>
      <c r="E81" s="122" t="s">
        <v>48</v>
      </c>
      <c r="F81" s="123" t="s">
        <v>49</v>
      </c>
      <c r="G81" s="123" t="s">
        <v>3</v>
      </c>
      <c r="H81" s="122" t="s">
        <v>48</v>
      </c>
      <c r="I81" s="123" t="s">
        <v>49</v>
      </c>
      <c r="J81" s="123" t="s">
        <v>3</v>
      </c>
      <c r="K81" s="122" t="s">
        <v>48</v>
      </c>
      <c r="L81" s="123" t="s">
        <v>49</v>
      </c>
      <c r="M81" s="123" t="s">
        <v>3</v>
      </c>
      <c r="N81" s="122" t="s">
        <v>48</v>
      </c>
      <c r="O81" s="123" t="s">
        <v>49</v>
      </c>
      <c r="P81" s="123" t="s">
        <v>3</v>
      </c>
      <c r="Q81" s="122" t="s">
        <v>48</v>
      </c>
      <c r="R81" s="123" t="s">
        <v>49</v>
      </c>
      <c r="S81" s="123" t="s">
        <v>3</v>
      </c>
      <c r="T81" s="122" t="s">
        <v>48</v>
      </c>
      <c r="U81" s="123" t="s">
        <v>49</v>
      </c>
      <c r="V81" s="123" t="s">
        <v>3</v>
      </c>
      <c r="W81" s="122" t="s">
        <v>48</v>
      </c>
      <c r="X81" s="123" t="s">
        <v>49</v>
      </c>
      <c r="Y81" s="123" t="s">
        <v>3</v>
      </c>
      <c r="Z81" s="122" t="s">
        <v>48</v>
      </c>
      <c r="AA81" s="123" t="s">
        <v>49</v>
      </c>
      <c r="AB81" s="124" t="s">
        <v>3</v>
      </c>
    </row>
    <row r="82" spans="1:28" s="166" customFormat="1" x14ac:dyDescent="0.2">
      <c r="A82" s="167" t="s">
        <v>4</v>
      </c>
      <c r="B82" s="168">
        <v>2397</v>
      </c>
      <c r="C82" s="169">
        <v>1386</v>
      </c>
      <c r="D82" s="169">
        <f t="shared" ref="D82:D84" si="108">SUM(B82:C82)</f>
        <v>3783</v>
      </c>
      <c r="E82" s="169">
        <v>361</v>
      </c>
      <c r="F82" s="169">
        <v>141</v>
      </c>
      <c r="G82" s="169">
        <f t="shared" ref="G82:G87" si="109">SUM(E82:F82)</f>
        <v>502</v>
      </c>
      <c r="H82" s="169">
        <v>7</v>
      </c>
      <c r="I82" s="169">
        <v>9</v>
      </c>
      <c r="J82" s="169">
        <f t="shared" ref="J82:J87" si="110">SUM(H82:I82)</f>
        <v>16</v>
      </c>
      <c r="K82" s="169">
        <v>142</v>
      </c>
      <c r="L82" s="169">
        <v>71</v>
      </c>
      <c r="M82" s="169">
        <f t="shared" ref="M82:M87" si="111">SUM(K82:L82)</f>
        <v>213</v>
      </c>
      <c r="N82" s="169">
        <v>159</v>
      </c>
      <c r="O82" s="169">
        <v>83</v>
      </c>
      <c r="P82" s="169">
        <f t="shared" ref="P82:P89" si="112">SUM(N82:O82)</f>
        <v>242</v>
      </c>
      <c r="Q82" s="169">
        <v>74</v>
      </c>
      <c r="R82" s="169">
        <v>36</v>
      </c>
      <c r="S82" s="169">
        <f t="shared" ref="S82:S89" si="113">SUM(Q82:R82)</f>
        <v>110</v>
      </c>
      <c r="T82" s="169">
        <v>3</v>
      </c>
      <c r="U82" s="169">
        <v>1</v>
      </c>
      <c r="V82" s="169">
        <f t="shared" ref="V82:V89" si="114">SUM(T82:U82)</f>
        <v>4</v>
      </c>
      <c r="W82" s="169">
        <v>136</v>
      </c>
      <c r="X82" s="169">
        <v>58</v>
      </c>
      <c r="Y82" s="169">
        <f t="shared" ref="Y82:Y89" si="115">SUM(W82:X82)</f>
        <v>194</v>
      </c>
      <c r="Z82" s="169">
        <f>Q82+N82+K82+H82+E82+B82+T82+W82</f>
        <v>3279</v>
      </c>
      <c r="AA82" s="169">
        <f>R82+O82+L82+I82+F82+C82+U82+X82</f>
        <v>1785</v>
      </c>
      <c r="AB82" s="170">
        <f>SUM(Z82:AA82)</f>
        <v>5064</v>
      </c>
    </row>
    <row r="83" spans="1:28" s="166" customFormat="1" x14ac:dyDescent="0.2">
      <c r="A83" s="171" t="s">
        <v>6</v>
      </c>
      <c r="B83" s="172">
        <v>740</v>
      </c>
      <c r="C83" s="173">
        <v>1204</v>
      </c>
      <c r="D83" s="173">
        <f t="shared" si="108"/>
        <v>1944</v>
      </c>
      <c r="E83" s="173">
        <v>67</v>
      </c>
      <c r="F83" s="173">
        <v>83</v>
      </c>
      <c r="G83" s="173">
        <f t="shared" si="109"/>
        <v>150</v>
      </c>
      <c r="H83" s="173">
        <v>2</v>
      </c>
      <c r="I83" s="173">
        <v>3</v>
      </c>
      <c r="J83" s="173">
        <f t="shared" si="110"/>
        <v>5</v>
      </c>
      <c r="K83" s="173">
        <v>61</v>
      </c>
      <c r="L83" s="173">
        <v>74</v>
      </c>
      <c r="M83" s="173">
        <f t="shared" si="111"/>
        <v>135</v>
      </c>
      <c r="N83" s="173">
        <v>38</v>
      </c>
      <c r="O83" s="173">
        <v>66</v>
      </c>
      <c r="P83" s="173">
        <f t="shared" si="112"/>
        <v>104</v>
      </c>
      <c r="Q83" s="173">
        <v>71</v>
      </c>
      <c r="R83" s="173">
        <v>65</v>
      </c>
      <c r="S83" s="173">
        <f t="shared" si="113"/>
        <v>136</v>
      </c>
      <c r="T83" s="173">
        <v>1</v>
      </c>
      <c r="U83" s="173">
        <v>0</v>
      </c>
      <c r="V83" s="173">
        <f t="shared" si="114"/>
        <v>1</v>
      </c>
      <c r="W83" s="173">
        <v>23</v>
      </c>
      <c r="X83" s="173">
        <v>30</v>
      </c>
      <c r="Y83" s="173">
        <f t="shared" si="115"/>
        <v>53</v>
      </c>
      <c r="Z83" s="173">
        <f t="shared" ref="Z83:Z89" si="116">Q83+N83+K83+H83+E83+B83+T83+W83</f>
        <v>1003</v>
      </c>
      <c r="AA83" s="173">
        <f t="shared" ref="AA83:AA89" si="117">R83+O83+L83+I83+F83+C83+U83+X83</f>
        <v>1525</v>
      </c>
      <c r="AB83" s="174">
        <f t="shared" ref="AB83:AB87" si="118">SUM(Z83:AA83)</f>
        <v>2528</v>
      </c>
    </row>
    <row r="84" spans="1:28" s="166" customFormat="1" x14ac:dyDescent="0.2">
      <c r="A84" s="175" t="s">
        <v>5</v>
      </c>
      <c r="B84" s="172">
        <v>1249</v>
      </c>
      <c r="C84" s="173">
        <v>220</v>
      </c>
      <c r="D84" s="173">
        <f t="shared" si="108"/>
        <v>1469</v>
      </c>
      <c r="E84" s="173">
        <v>144</v>
      </c>
      <c r="F84" s="173">
        <v>31</v>
      </c>
      <c r="G84" s="173">
        <f t="shared" si="109"/>
        <v>175</v>
      </c>
      <c r="H84" s="173">
        <v>6</v>
      </c>
      <c r="I84" s="173">
        <v>1</v>
      </c>
      <c r="J84" s="173">
        <f t="shared" si="110"/>
        <v>7</v>
      </c>
      <c r="K84" s="173">
        <v>35</v>
      </c>
      <c r="L84" s="173">
        <v>4</v>
      </c>
      <c r="M84" s="173">
        <f t="shared" si="111"/>
        <v>39</v>
      </c>
      <c r="N84" s="173">
        <v>47</v>
      </c>
      <c r="O84" s="173">
        <v>13</v>
      </c>
      <c r="P84" s="173">
        <f t="shared" si="112"/>
        <v>60</v>
      </c>
      <c r="Q84" s="173">
        <v>18</v>
      </c>
      <c r="R84" s="173">
        <v>8</v>
      </c>
      <c r="S84" s="173">
        <f t="shared" si="113"/>
        <v>26</v>
      </c>
      <c r="T84" s="173">
        <v>0</v>
      </c>
      <c r="U84" s="173">
        <v>0</v>
      </c>
      <c r="V84" s="173">
        <f t="shared" si="114"/>
        <v>0</v>
      </c>
      <c r="W84" s="173">
        <v>38</v>
      </c>
      <c r="X84" s="173">
        <v>3</v>
      </c>
      <c r="Y84" s="173">
        <f t="shared" si="115"/>
        <v>41</v>
      </c>
      <c r="Z84" s="173">
        <f t="shared" si="116"/>
        <v>1537</v>
      </c>
      <c r="AA84" s="173">
        <f t="shared" si="117"/>
        <v>280</v>
      </c>
      <c r="AB84" s="174">
        <f t="shared" si="118"/>
        <v>1817</v>
      </c>
    </row>
    <row r="85" spans="1:28" s="166" customFormat="1" x14ac:dyDescent="0.2">
      <c r="A85" s="175" t="s">
        <v>7</v>
      </c>
      <c r="B85" s="172">
        <v>373</v>
      </c>
      <c r="C85" s="173">
        <v>1738</v>
      </c>
      <c r="D85" s="173">
        <f>SUM(B85:C85)</f>
        <v>2111</v>
      </c>
      <c r="E85" s="173">
        <v>36</v>
      </c>
      <c r="F85" s="173">
        <v>99</v>
      </c>
      <c r="G85" s="173">
        <f t="shared" si="109"/>
        <v>135</v>
      </c>
      <c r="H85" s="173">
        <v>4</v>
      </c>
      <c r="I85" s="173">
        <v>5</v>
      </c>
      <c r="J85" s="173">
        <f t="shared" si="110"/>
        <v>9</v>
      </c>
      <c r="K85" s="173">
        <v>57</v>
      </c>
      <c r="L85" s="173">
        <v>213</v>
      </c>
      <c r="M85" s="173">
        <f t="shared" si="111"/>
        <v>270</v>
      </c>
      <c r="N85" s="173">
        <v>21</v>
      </c>
      <c r="O85" s="173">
        <v>94</v>
      </c>
      <c r="P85" s="173">
        <f t="shared" si="112"/>
        <v>115</v>
      </c>
      <c r="Q85" s="173">
        <v>162</v>
      </c>
      <c r="R85" s="173">
        <v>329</v>
      </c>
      <c r="S85" s="173">
        <f t="shared" si="113"/>
        <v>491</v>
      </c>
      <c r="T85" s="173">
        <v>1</v>
      </c>
      <c r="U85" s="173">
        <v>3</v>
      </c>
      <c r="V85" s="173">
        <f t="shared" si="114"/>
        <v>4</v>
      </c>
      <c r="W85" s="173">
        <v>8</v>
      </c>
      <c r="X85" s="173">
        <v>61</v>
      </c>
      <c r="Y85" s="173">
        <f t="shared" si="115"/>
        <v>69</v>
      </c>
      <c r="Z85" s="173">
        <f t="shared" si="116"/>
        <v>662</v>
      </c>
      <c r="AA85" s="173">
        <f t="shared" si="117"/>
        <v>2542</v>
      </c>
      <c r="AB85" s="174">
        <f t="shared" si="118"/>
        <v>3204</v>
      </c>
    </row>
    <row r="86" spans="1:28" s="166" customFormat="1" x14ac:dyDescent="0.2">
      <c r="A86" s="175" t="s">
        <v>9</v>
      </c>
      <c r="B86" s="172">
        <v>1034</v>
      </c>
      <c r="C86" s="173">
        <v>389</v>
      </c>
      <c r="D86" s="173">
        <f>SUM(B86:C86)</f>
        <v>1423</v>
      </c>
      <c r="E86" s="173">
        <v>110</v>
      </c>
      <c r="F86" s="173">
        <v>40</v>
      </c>
      <c r="G86" s="173">
        <f t="shared" si="109"/>
        <v>150</v>
      </c>
      <c r="H86" s="173">
        <v>3</v>
      </c>
      <c r="I86" s="173">
        <v>1</v>
      </c>
      <c r="J86" s="173">
        <f t="shared" si="110"/>
        <v>4</v>
      </c>
      <c r="K86" s="173">
        <v>72</v>
      </c>
      <c r="L86" s="173">
        <v>33</v>
      </c>
      <c r="M86" s="173">
        <f t="shared" si="111"/>
        <v>105</v>
      </c>
      <c r="N86" s="173">
        <v>43</v>
      </c>
      <c r="O86" s="173">
        <v>25</v>
      </c>
      <c r="P86" s="173">
        <f t="shared" si="112"/>
        <v>68</v>
      </c>
      <c r="Q86" s="173">
        <v>36</v>
      </c>
      <c r="R86" s="173">
        <v>13</v>
      </c>
      <c r="S86" s="173">
        <f t="shared" si="113"/>
        <v>49</v>
      </c>
      <c r="T86" s="173">
        <v>2</v>
      </c>
      <c r="U86" s="173">
        <v>0</v>
      </c>
      <c r="V86" s="173">
        <f t="shared" si="114"/>
        <v>2</v>
      </c>
      <c r="W86" s="173">
        <v>40</v>
      </c>
      <c r="X86" s="173">
        <v>20</v>
      </c>
      <c r="Y86" s="173">
        <f t="shared" si="115"/>
        <v>60</v>
      </c>
      <c r="Z86" s="173">
        <f t="shared" si="116"/>
        <v>1340</v>
      </c>
      <c r="AA86" s="173">
        <f t="shared" si="117"/>
        <v>521</v>
      </c>
      <c r="AB86" s="174">
        <f t="shared" si="118"/>
        <v>1861</v>
      </c>
    </row>
    <row r="87" spans="1:28" s="166" customFormat="1" x14ac:dyDescent="0.2">
      <c r="A87" s="171" t="s">
        <v>8</v>
      </c>
      <c r="B87" s="172">
        <v>935</v>
      </c>
      <c r="C87" s="173">
        <v>189</v>
      </c>
      <c r="D87" s="173">
        <f t="shared" ref="D87:D89" si="119">SUM(B87:C87)</f>
        <v>1124</v>
      </c>
      <c r="E87" s="173">
        <v>88</v>
      </c>
      <c r="F87" s="173">
        <v>15</v>
      </c>
      <c r="G87" s="173">
        <f t="shared" si="109"/>
        <v>103</v>
      </c>
      <c r="H87" s="173">
        <v>2</v>
      </c>
      <c r="I87" s="173">
        <v>2</v>
      </c>
      <c r="J87" s="173">
        <f t="shared" si="110"/>
        <v>4</v>
      </c>
      <c r="K87" s="173">
        <v>83</v>
      </c>
      <c r="L87" s="173">
        <v>22</v>
      </c>
      <c r="M87" s="173">
        <f t="shared" si="111"/>
        <v>105</v>
      </c>
      <c r="N87" s="173">
        <v>53</v>
      </c>
      <c r="O87" s="173">
        <v>10</v>
      </c>
      <c r="P87" s="173">
        <f t="shared" si="112"/>
        <v>63</v>
      </c>
      <c r="Q87" s="173">
        <v>11</v>
      </c>
      <c r="R87" s="173">
        <v>4</v>
      </c>
      <c r="S87" s="173">
        <f t="shared" si="113"/>
        <v>15</v>
      </c>
      <c r="T87" s="173">
        <v>2</v>
      </c>
      <c r="U87" s="173">
        <v>0</v>
      </c>
      <c r="V87" s="173">
        <f t="shared" si="114"/>
        <v>2</v>
      </c>
      <c r="W87" s="173">
        <v>34</v>
      </c>
      <c r="X87" s="173">
        <v>7</v>
      </c>
      <c r="Y87" s="173">
        <f t="shared" si="115"/>
        <v>41</v>
      </c>
      <c r="Z87" s="173">
        <f t="shared" si="116"/>
        <v>1208</v>
      </c>
      <c r="AA87" s="173">
        <f t="shared" si="117"/>
        <v>249</v>
      </c>
      <c r="AB87" s="174">
        <f t="shared" si="118"/>
        <v>1457</v>
      </c>
    </row>
    <row r="88" spans="1:28" s="166" customFormat="1" x14ac:dyDescent="0.2">
      <c r="A88" s="171" t="s">
        <v>31</v>
      </c>
      <c r="B88" s="176">
        <v>126</v>
      </c>
      <c r="C88" s="177">
        <v>120</v>
      </c>
      <c r="D88" s="173">
        <f t="shared" si="119"/>
        <v>246</v>
      </c>
      <c r="E88" s="177">
        <v>12</v>
      </c>
      <c r="F88" s="177">
        <v>9</v>
      </c>
      <c r="G88" s="177">
        <v>0</v>
      </c>
      <c r="H88" s="177">
        <v>0</v>
      </c>
      <c r="I88" s="177">
        <v>0</v>
      </c>
      <c r="J88" s="177">
        <v>0</v>
      </c>
      <c r="K88" s="177">
        <v>58</v>
      </c>
      <c r="L88" s="177">
        <v>61</v>
      </c>
      <c r="M88" s="173">
        <f>SUM(K88:L88)</f>
        <v>119</v>
      </c>
      <c r="N88" s="177">
        <v>13</v>
      </c>
      <c r="O88" s="177">
        <v>12</v>
      </c>
      <c r="P88" s="173">
        <f t="shared" si="112"/>
        <v>25</v>
      </c>
      <c r="Q88" s="177">
        <v>2</v>
      </c>
      <c r="R88" s="177">
        <v>3</v>
      </c>
      <c r="S88" s="173">
        <f t="shared" si="113"/>
        <v>5</v>
      </c>
      <c r="T88" s="177">
        <v>0</v>
      </c>
      <c r="U88" s="177">
        <v>0</v>
      </c>
      <c r="V88" s="173">
        <f t="shared" si="114"/>
        <v>0</v>
      </c>
      <c r="W88" s="177">
        <v>12</v>
      </c>
      <c r="X88" s="177">
        <v>3</v>
      </c>
      <c r="Y88" s="177">
        <f t="shared" si="115"/>
        <v>15</v>
      </c>
      <c r="Z88" s="177">
        <f t="shared" si="116"/>
        <v>223</v>
      </c>
      <c r="AA88" s="177">
        <f t="shared" si="117"/>
        <v>208</v>
      </c>
      <c r="AB88" s="178">
        <f>SUM(Z88:AA88)</f>
        <v>431</v>
      </c>
    </row>
    <row r="89" spans="1:28" s="166" customFormat="1" x14ac:dyDescent="0.2">
      <c r="A89" s="179" t="s">
        <v>50</v>
      </c>
      <c r="B89" s="176">
        <v>247</v>
      </c>
      <c r="C89" s="177">
        <v>158</v>
      </c>
      <c r="D89" s="177">
        <f t="shared" si="119"/>
        <v>405</v>
      </c>
      <c r="E89" s="177">
        <v>54</v>
      </c>
      <c r="F89" s="177">
        <v>12</v>
      </c>
      <c r="G89" s="177">
        <f t="shared" ref="G89" si="120">SUM(E89:F89)</f>
        <v>66</v>
      </c>
      <c r="H89" s="177">
        <v>3</v>
      </c>
      <c r="I89" s="177">
        <v>2</v>
      </c>
      <c r="J89" s="177">
        <f t="shared" ref="J89" si="121">SUM(H89:I89)</f>
        <v>5</v>
      </c>
      <c r="K89" s="177">
        <v>16</v>
      </c>
      <c r="L89" s="177">
        <v>7</v>
      </c>
      <c r="M89" s="177">
        <f t="shared" ref="M89" si="122">SUM(K89:L89)</f>
        <v>23</v>
      </c>
      <c r="N89" s="177">
        <v>14</v>
      </c>
      <c r="O89" s="177">
        <v>8</v>
      </c>
      <c r="P89" s="177">
        <f t="shared" si="112"/>
        <v>22</v>
      </c>
      <c r="Q89" s="177">
        <v>4</v>
      </c>
      <c r="R89" s="177">
        <v>7</v>
      </c>
      <c r="S89" s="173">
        <f t="shared" si="113"/>
        <v>11</v>
      </c>
      <c r="T89" s="177">
        <v>0</v>
      </c>
      <c r="U89" s="177">
        <v>0</v>
      </c>
      <c r="V89" s="173">
        <f t="shared" si="114"/>
        <v>0</v>
      </c>
      <c r="W89" s="177">
        <v>13</v>
      </c>
      <c r="X89" s="177">
        <v>8</v>
      </c>
      <c r="Y89" s="177">
        <f t="shared" si="115"/>
        <v>21</v>
      </c>
      <c r="Z89" s="177">
        <f t="shared" si="116"/>
        <v>351</v>
      </c>
      <c r="AA89" s="177">
        <f t="shared" si="117"/>
        <v>202</v>
      </c>
      <c r="AB89" s="178">
        <f t="shared" ref="AB89" si="123">SUM(Z89:AA89)</f>
        <v>553</v>
      </c>
    </row>
    <row r="90" spans="1:28" s="166" customFormat="1" ht="13.5" thickBot="1" x14ac:dyDescent="0.25">
      <c r="A90" s="116" t="s">
        <v>3</v>
      </c>
      <c r="B90" s="180">
        <f t="shared" ref="B90:X90" si="124">SUM(B82:B89)</f>
        <v>7101</v>
      </c>
      <c r="C90" s="181">
        <f t="shared" si="124"/>
        <v>5404</v>
      </c>
      <c r="D90" s="181">
        <f t="shared" si="124"/>
        <v>12505</v>
      </c>
      <c r="E90" s="181">
        <f t="shared" si="124"/>
        <v>872</v>
      </c>
      <c r="F90" s="181">
        <f t="shared" si="124"/>
        <v>430</v>
      </c>
      <c r="G90" s="181">
        <f t="shared" si="124"/>
        <v>1281</v>
      </c>
      <c r="H90" s="181">
        <f t="shared" si="124"/>
        <v>27</v>
      </c>
      <c r="I90" s="181">
        <f t="shared" si="124"/>
        <v>23</v>
      </c>
      <c r="J90" s="181">
        <f t="shared" si="124"/>
        <v>50</v>
      </c>
      <c r="K90" s="181">
        <f t="shared" si="124"/>
        <v>524</v>
      </c>
      <c r="L90" s="181">
        <f t="shared" si="124"/>
        <v>485</v>
      </c>
      <c r="M90" s="181">
        <f t="shared" si="124"/>
        <v>1009</v>
      </c>
      <c r="N90" s="181">
        <f t="shared" si="124"/>
        <v>388</v>
      </c>
      <c r="O90" s="181">
        <f t="shared" si="124"/>
        <v>311</v>
      </c>
      <c r="P90" s="181">
        <f t="shared" si="124"/>
        <v>699</v>
      </c>
      <c r="Q90" s="181">
        <f t="shared" si="124"/>
        <v>378</v>
      </c>
      <c r="R90" s="181">
        <f t="shared" si="124"/>
        <v>465</v>
      </c>
      <c r="S90" s="181">
        <f t="shared" si="124"/>
        <v>843</v>
      </c>
      <c r="T90" s="181">
        <f t="shared" si="124"/>
        <v>9</v>
      </c>
      <c r="U90" s="181">
        <f t="shared" si="124"/>
        <v>4</v>
      </c>
      <c r="V90" s="181">
        <f t="shared" si="124"/>
        <v>13</v>
      </c>
      <c r="W90" s="181">
        <f t="shared" si="124"/>
        <v>304</v>
      </c>
      <c r="X90" s="181">
        <f t="shared" si="124"/>
        <v>190</v>
      </c>
      <c r="Y90" s="181">
        <f t="shared" ref="Y90:AA90" si="125">SUM(Y82:Y89)</f>
        <v>494</v>
      </c>
      <c r="Z90" s="181">
        <f>SUM(Z82:Z89)</f>
        <v>9603</v>
      </c>
      <c r="AA90" s="181">
        <f t="shared" si="125"/>
        <v>7312</v>
      </c>
      <c r="AB90" s="182">
        <f t="shared" ref="AB90" si="126">SUM(AB82:AB89)</f>
        <v>16915</v>
      </c>
    </row>
    <row r="91" spans="1:28" s="166" customFormat="1" ht="13.5" thickBo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64"/>
      <c r="V91" s="1"/>
      <c r="W91" s="1"/>
      <c r="X91" s="1"/>
      <c r="Y91" s="1"/>
    </row>
    <row r="92" spans="1:28" ht="25.5" x14ac:dyDescent="0.2">
      <c r="A92" s="150" t="s">
        <v>84</v>
      </c>
      <c r="B92" s="152" t="s">
        <v>41</v>
      </c>
      <c r="C92" s="153" t="s">
        <v>41</v>
      </c>
      <c r="D92" s="154" t="s">
        <v>41</v>
      </c>
      <c r="E92" s="155" t="s">
        <v>42</v>
      </c>
      <c r="F92" s="153" t="s">
        <v>42</v>
      </c>
      <c r="G92" s="154" t="s">
        <v>42</v>
      </c>
      <c r="H92" s="157" t="s">
        <v>43</v>
      </c>
      <c r="I92" s="158" t="s">
        <v>43</v>
      </c>
      <c r="J92" s="159" t="s">
        <v>43</v>
      </c>
      <c r="K92" s="155" t="s">
        <v>44</v>
      </c>
      <c r="L92" s="153" t="s">
        <v>44</v>
      </c>
      <c r="M92" s="154" t="s">
        <v>44</v>
      </c>
      <c r="N92" s="155" t="s">
        <v>45</v>
      </c>
      <c r="O92" s="153" t="s">
        <v>45</v>
      </c>
      <c r="P92" s="154" t="s">
        <v>45</v>
      </c>
      <c r="Q92" s="155" t="s">
        <v>46</v>
      </c>
      <c r="R92" s="153" t="s">
        <v>46</v>
      </c>
      <c r="S92" s="154" t="s">
        <v>46</v>
      </c>
      <c r="T92" s="157" t="s">
        <v>47</v>
      </c>
      <c r="U92" s="158" t="s">
        <v>47</v>
      </c>
      <c r="V92" s="159" t="s">
        <v>47</v>
      </c>
      <c r="W92" s="158" t="s">
        <v>86</v>
      </c>
      <c r="X92" s="158" t="s">
        <v>86</v>
      </c>
      <c r="Y92" s="158" t="s">
        <v>86</v>
      </c>
      <c r="Z92" s="155" t="s">
        <v>3</v>
      </c>
      <c r="AA92" s="153" t="s">
        <v>3</v>
      </c>
      <c r="AB92" s="156" t="s">
        <v>3</v>
      </c>
    </row>
    <row r="93" spans="1:28" ht="13.5" thickBot="1" x14ac:dyDescent="0.25">
      <c r="A93" s="151"/>
      <c r="B93" s="122" t="s">
        <v>48</v>
      </c>
      <c r="C93" s="123" t="s">
        <v>49</v>
      </c>
      <c r="D93" s="123" t="s">
        <v>3</v>
      </c>
      <c r="E93" s="122" t="s">
        <v>48</v>
      </c>
      <c r="F93" s="123" t="s">
        <v>49</v>
      </c>
      <c r="G93" s="123" t="s">
        <v>3</v>
      </c>
      <c r="H93" s="122" t="s">
        <v>48</v>
      </c>
      <c r="I93" s="123" t="s">
        <v>49</v>
      </c>
      <c r="J93" s="123" t="s">
        <v>3</v>
      </c>
      <c r="K93" s="122" t="s">
        <v>48</v>
      </c>
      <c r="L93" s="123" t="s">
        <v>49</v>
      </c>
      <c r="M93" s="123" t="s">
        <v>3</v>
      </c>
      <c r="N93" s="122" t="s">
        <v>48</v>
      </c>
      <c r="O93" s="123" t="s">
        <v>49</v>
      </c>
      <c r="P93" s="123" t="s">
        <v>3</v>
      </c>
      <c r="Q93" s="122" t="s">
        <v>48</v>
      </c>
      <c r="R93" s="123" t="s">
        <v>49</v>
      </c>
      <c r="S93" s="123" t="s">
        <v>3</v>
      </c>
      <c r="T93" s="122" t="s">
        <v>48</v>
      </c>
      <c r="U93" s="123" t="s">
        <v>49</v>
      </c>
      <c r="V93" s="123" t="s">
        <v>3</v>
      </c>
      <c r="W93" s="122" t="s">
        <v>48</v>
      </c>
      <c r="X93" s="123" t="s">
        <v>49</v>
      </c>
      <c r="Y93" s="123" t="s">
        <v>3</v>
      </c>
      <c r="Z93" s="122" t="s">
        <v>48</v>
      </c>
      <c r="AA93" s="123" t="s">
        <v>49</v>
      </c>
      <c r="AB93" s="124" t="s">
        <v>3</v>
      </c>
    </row>
    <row r="94" spans="1:28" s="166" customFormat="1" x14ac:dyDescent="0.2">
      <c r="A94" s="167" t="s">
        <v>4</v>
      </c>
      <c r="B94" s="168">
        <v>2514</v>
      </c>
      <c r="C94" s="169">
        <v>1483</v>
      </c>
      <c r="D94" s="169">
        <f t="shared" ref="D94:D96" si="127">SUM(B94:C94)</f>
        <v>3997</v>
      </c>
      <c r="E94" s="169">
        <v>391</v>
      </c>
      <c r="F94" s="169">
        <v>148</v>
      </c>
      <c r="G94" s="169">
        <f t="shared" ref="G94:G99" si="128">SUM(E94:F94)</f>
        <v>539</v>
      </c>
      <c r="H94" s="169">
        <v>9</v>
      </c>
      <c r="I94" s="169">
        <v>8</v>
      </c>
      <c r="J94" s="169">
        <f t="shared" ref="J94:J99" si="129">SUM(H94:I94)</f>
        <v>17</v>
      </c>
      <c r="K94" s="169">
        <v>147</v>
      </c>
      <c r="L94" s="169">
        <v>80</v>
      </c>
      <c r="M94" s="169">
        <f t="shared" ref="M94:M99" si="130">SUM(K94:L94)</f>
        <v>227</v>
      </c>
      <c r="N94" s="169">
        <v>176</v>
      </c>
      <c r="O94" s="169">
        <v>91</v>
      </c>
      <c r="P94" s="169">
        <f t="shared" ref="P94:P101" si="131">SUM(N94:O94)</f>
        <v>267</v>
      </c>
      <c r="Q94" s="169">
        <v>79</v>
      </c>
      <c r="R94" s="169">
        <v>34</v>
      </c>
      <c r="S94" s="169">
        <f t="shared" ref="S94:S101" si="132">SUM(Q94:R94)</f>
        <v>113</v>
      </c>
      <c r="T94" s="169">
        <v>3</v>
      </c>
      <c r="U94" s="169">
        <v>1</v>
      </c>
      <c r="V94" s="169">
        <f t="shared" ref="V94:V101" si="133">SUM(T94:U94)</f>
        <v>4</v>
      </c>
      <c r="W94" s="169">
        <v>154</v>
      </c>
      <c r="X94" s="169">
        <v>60</v>
      </c>
      <c r="Y94" s="169">
        <f t="shared" ref="Y94:Y101" si="134">SUM(W94:X94)</f>
        <v>214</v>
      </c>
      <c r="Z94" s="169">
        <f>Q94+N94+K94+H94+E94+B94+T94+W94</f>
        <v>3473</v>
      </c>
      <c r="AA94" s="169">
        <f>R94+O94+L94+I94+F94+C94+U94+X94</f>
        <v>1905</v>
      </c>
      <c r="AB94" s="170">
        <f>SUM(Z94:AA94)</f>
        <v>5378</v>
      </c>
    </row>
    <row r="95" spans="1:28" s="166" customFormat="1" x14ac:dyDescent="0.2">
      <c r="A95" s="171" t="s">
        <v>6</v>
      </c>
      <c r="B95" s="172">
        <v>786</v>
      </c>
      <c r="C95" s="173">
        <v>1242</v>
      </c>
      <c r="D95" s="173">
        <f t="shared" si="127"/>
        <v>2028</v>
      </c>
      <c r="E95" s="173">
        <v>76</v>
      </c>
      <c r="F95" s="173">
        <v>100</v>
      </c>
      <c r="G95" s="173">
        <f t="shared" si="128"/>
        <v>176</v>
      </c>
      <c r="H95" s="173">
        <v>2</v>
      </c>
      <c r="I95" s="173">
        <v>4</v>
      </c>
      <c r="J95" s="173">
        <f t="shared" si="129"/>
        <v>6</v>
      </c>
      <c r="K95" s="173">
        <v>59</v>
      </c>
      <c r="L95" s="173">
        <v>73</v>
      </c>
      <c r="M95" s="173">
        <f t="shared" si="130"/>
        <v>132</v>
      </c>
      <c r="N95" s="173">
        <v>47</v>
      </c>
      <c r="O95" s="173">
        <v>69</v>
      </c>
      <c r="P95" s="173">
        <f t="shared" si="131"/>
        <v>116</v>
      </c>
      <c r="Q95" s="173">
        <v>74</v>
      </c>
      <c r="R95" s="173">
        <v>72</v>
      </c>
      <c r="S95" s="173">
        <f t="shared" si="132"/>
        <v>146</v>
      </c>
      <c r="T95" s="173">
        <v>1</v>
      </c>
      <c r="U95" s="173">
        <v>0</v>
      </c>
      <c r="V95" s="173">
        <f t="shared" si="133"/>
        <v>1</v>
      </c>
      <c r="W95" s="173">
        <v>29</v>
      </c>
      <c r="X95" s="173">
        <v>33</v>
      </c>
      <c r="Y95" s="173">
        <f t="shared" si="134"/>
        <v>62</v>
      </c>
      <c r="Z95" s="173">
        <f t="shared" ref="Z95:Z101" si="135">Q95+N95+K95+H95+E95+B95+T95+W95</f>
        <v>1074</v>
      </c>
      <c r="AA95" s="173">
        <f t="shared" ref="AA95:AA101" si="136">R95+O95+L95+I95+F95+C95+U95+X95</f>
        <v>1593</v>
      </c>
      <c r="AB95" s="174">
        <f t="shared" ref="AB95:AB99" si="137">SUM(Z95:AA95)</f>
        <v>2667</v>
      </c>
    </row>
    <row r="96" spans="1:28" s="166" customFormat="1" x14ac:dyDescent="0.2">
      <c r="A96" s="175" t="s">
        <v>5</v>
      </c>
      <c r="B96" s="172">
        <v>1260</v>
      </c>
      <c r="C96" s="173">
        <v>202</v>
      </c>
      <c r="D96" s="173">
        <f t="shared" si="127"/>
        <v>1462</v>
      </c>
      <c r="E96" s="173">
        <v>148</v>
      </c>
      <c r="F96" s="173">
        <v>30</v>
      </c>
      <c r="G96" s="173">
        <f t="shared" si="128"/>
        <v>178</v>
      </c>
      <c r="H96" s="173">
        <v>6</v>
      </c>
      <c r="I96" s="173">
        <v>0</v>
      </c>
      <c r="J96" s="173">
        <f t="shared" si="129"/>
        <v>6</v>
      </c>
      <c r="K96" s="173">
        <v>34</v>
      </c>
      <c r="L96" s="173">
        <v>5</v>
      </c>
      <c r="M96" s="173">
        <f t="shared" si="130"/>
        <v>39</v>
      </c>
      <c r="N96" s="173">
        <v>42</v>
      </c>
      <c r="O96" s="173">
        <v>11</v>
      </c>
      <c r="P96" s="173">
        <f t="shared" si="131"/>
        <v>53</v>
      </c>
      <c r="Q96" s="173">
        <v>20</v>
      </c>
      <c r="R96" s="173">
        <v>10</v>
      </c>
      <c r="S96" s="173">
        <f t="shared" si="132"/>
        <v>30</v>
      </c>
      <c r="T96" s="173">
        <v>0</v>
      </c>
      <c r="U96" s="173">
        <v>0</v>
      </c>
      <c r="V96" s="173">
        <f t="shared" si="133"/>
        <v>0</v>
      </c>
      <c r="W96" s="173">
        <v>40</v>
      </c>
      <c r="X96" s="173">
        <v>5</v>
      </c>
      <c r="Y96" s="173">
        <f t="shared" si="134"/>
        <v>45</v>
      </c>
      <c r="Z96" s="173">
        <f t="shared" si="135"/>
        <v>1550</v>
      </c>
      <c r="AA96" s="173">
        <f t="shared" si="136"/>
        <v>263</v>
      </c>
      <c r="AB96" s="174">
        <f t="shared" si="137"/>
        <v>1813</v>
      </c>
    </row>
    <row r="97" spans="1:28" s="166" customFormat="1" x14ac:dyDescent="0.2">
      <c r="A97" s="175" t="s">
        <v>7</v>
      </c>
      <c r="B97" s="172">
        <v>397</v>
      </c>
      <c r="C97" s="173">
        <v>1879</v>
      </c>
      <c r="D97" s="173">
        <f>SUM(B97:C97)</f>
        <v>2276</v>
      </c>
      <c r="E97" s="173">
        <v>44</v>
      </c>
      <c r="F97" s="173">
        <v>116</v>
      </c>
      <c r="G97" s="173">
        <f t="shared" si="128"/>
        <v>160</v>
      </c>
      <c r="H97" s="173">
        <v>4</v>
      </c>
      <c r="I97" s="173">
        <v>5</v>
      </c>
      <c r="J97" s="173">
        <f t="shared" si="129"/>
        <v>9</v>
      </c>
      <c r="K97" s="173">
        <v>63</v>
      </c>
      <c r="L97" s="173">
        <v>221</v>
      </c>
      <c r="M97" s="173">
        <f t="shared" si="130"/>
        <v>284</v>
      </c>
      <c r="N97" s="173">
        <v>28</v>
      </c>
      <c r="O97" s="173">
        <v>103</v>
      </c>
      <c r="P97" s="173">
        <f t="shared" si="131"/>
        <v>131</v>
      </c>
      <c r="Q97" s="173">
        <v>173</v>
      </c>
      <c r="R97" s="173">
        <v>342</v>
      </c>
      <c r="S97" s="173">
        <f t="shared" si="132"/>
        <v>515</v>
      </c>
      <c r="T97" s="173">
        <v>1</v>
      </c>
      <c r="U97" s="173">
        <v>4</v>
      </c>
      <c r="V97" s="173">
        <f t="shared" si="133"/>
        <v>5</v>
      </c>
      <c r="W97" s="173">
        <v>9</v>
      </c>
      <c r="X97" s="173">
        <v>63</v>
      </c>
      <c r="Y97" s="173">
        <f t="shared" si="134"/>
        <v>72</v>
      </c>
      <c r="Z97" s="173">
        <f t="shared" si="135"/>
        <v>719</v>
      </c>
      <c r="AA97" s="173">
        <f t="shared" si="136"/>
        <v>2733</v>
      </c>
      <c r="AB97" s="174">
        <f t="shared" si="137"/>
        <v>3452</v>
      </c>
    </row>
    <row r="98" spans="1:28" s="166" customFormat="1" x14ac:dyDescent="0.2">
      <c r="A98" s="175" t="s">
        <v>9</v>
      </c>
      <c r="B98" s="172">
        <v>1076</v>
      </c>
      <c r="C98" s="173">
        <v>422</v>
      </c>
      <c r="D98" s="173">
        <f>SUM(B98:C98)</f>
        <v>1498</v>
      </c>
      <c r="E98" s="173">
        <v>109</v>
      </c>
      <c r="F98" s="173">
        <v>43</v>
      </c>
      <c r="G98" s="173">
        <f t="shared" si="128"/>
        <v>152</v>
      </c>
      <c r="H98" s="173">
        <v>2</v>
      </c>
      <c r="I98" s="173">
        <v>2</v>
      </c>
      <c r="J98" s="173">
        <f t="shared" si="129"/>
        <v>4</v>
      </c>
      <c r="K98" s="173">
        <v>86</v>
      </c>
      <c r="L98" s="173">
        <v>39</v>
      </c>
      <c r="M98" s="173">
        <f t="shared" si="130"/>
        <v>125</v>
      </c>
      <c r="N98" s="173">
        <v>49</v>
      </c>
      <c r="O98" s="173">
        <v>25</v>
      </c>
      <c r="P98" s="173">
        <f t="shared" si="131"/>
        <v>74</v>
      </c>
      <c r="Q98" s="173">
        <v>36</v>
      </c>
      <c r="R98" s="173">
        <v>19</v>
      </c>
      <c r="S98" s="173">
        <f t="shared" si="132"/>
        <v>55</v>
      </c>
      <c r="T98" s="173">
        <v>2</v>
      </c>
      <c r="U98" s="173">
        <v>0</v>
      </c>
      <c r="V98" s="173">
        <f t="shared" si="133"/>
        <v>2</v>
      </c>
      <c r="W98" s="173">
        <v>47</v>
      </c>
      <c r="X98" s="173">
        <v>16</v>
      </c>
      <c r="Y98" s="173">
        <f t="shared" si="134"/>
        <v>63</v>
      </c>
      <c r="Z98" s="173">
        <f t="shared" si="135"/>
        <v>1407</v>
      </c>
      <c r="AA98" s="173">
        <f t="shared" si="136"/>
        <v>566</v>
      </c>
      <c r="AB98" s="174">
        <f t="shared" si="137"/>
        <v>1973</v>
      </c>
    </row>
    <row r="99" spans="1:28" s="166" customFormat="1" x14ac:dyDescent="0.2">
      <c r="A99" s="171" t="s">
        <v>8</v>
      </c>
      <c r="B99" s="172">
        <v>964</v>
      </c>
      <c r="C99" s="173">
        <v>185</v>
      </c>
      <c r="D99" s="173">
        <f t="shared" ref="D99:D101" si="138">SUM(B99:C99)</f>
        <v>1149</v>
      </c>
      <c r="E99" s="173">
        <v>101</v>
      </c>
      <c r="F99" s="173">
        <v>13</v>
      </c>
      <c r="G99" s="173">
        <f t="shared" si="128"/>
        <v>114</v>
      </c>
      <c r="H99" s="173">
        <v>4</v>
      </c>
      <c r="I99" s="173">
        <v>3</v>
      </c>
      <c r="J99" s="173">
        <f t="shared" si="129"/>
        <v>7</v>
      </c>
      <c r="K99" s="173">
        <v>68</v>
      </c>
      <c r="L99" s="173">
        <v>26</v>
      </c>
      <c r="M99" s="173">
        <f t="shared" si="130"/>
        <v>94</v>
      </c>
      <c r="N99" s="173">
        <v>53</v>
      </c>
      <c r="O99" s="173">
        <v>10</v>
      </c>
      <c r="P99" s="173">
        <f t="shared" si="131"/>
        <v>63</v>
      </c>
      <c r="Q99" s="173">
        <v>11</v>
      </c>
      <c r="R99" s="173">
        <v>4</v>
      </c>
      <c r="S99" s="173">
        <f t="shared" si="132"/>
        <v>15</v>
      </c>
      <c r="T99" s="173">
        <v>3</v>
      </c>
      <c r="U99" s="173">
        <v>1</v>
      </c>
      <c r="V99" s="173">
        <f t="shared" si="133"/>
        <v>4</v>
      </c>
      <c r="W99" s="173">
        <v>29</v>
      </c>
      <c r="X99" s="173">
        <v>8</v>
      </c>
      <c r="Y99" s="173">
        <f t="shared" si="134"/>
        <v>37</v>
      </c>
      <c r="Z99" s="173">
        <f t="shared" si="135"/>
        <v>1233</v>
      </c>
      <c r="AA99" s="173">
        <f t="shared" si="136"/>
        <v>250</v>
      </c>
      <c r="AB99" s="174">
        <f t="shared" si="137"/>
        <v>1483</v>
      </c>
    </row>
    <row r="100" spans="1:28" s="166" customFormat="1" x14ac:dyDescent="0.2">
      <c r="A100" s="171" t="s">
        <v>31</v>
      </c>
      <c r="B100" s="176">
        <v>127</v>
      </c>
      <c r="C100" s="177">
        <v>122</v>
      </c>
      <c r="D100" s="173">
        <f t="shared" si="138"/>
        <v>249</v>
      </c>
      <c r="E100" s="177">
        <v>12</v>
      </c>
      <c r="F100" s="177">
        <v>9</v>
      </c>
      <c r="G100" s="177">
        <v>0</v>
      </c>
      <c r="H100" s="177">
        <v>0</v>
      </c>
      <c r="I100" s="177">
        <v>0</v>
      </c>
      <c r="J100" s="177">
        <v>0</v>
      </c>
      <c r="K100" s="177">
        <v>62</v>
      </c>
      <c r="L100" s="177">
        <v>63</v>
      </c>
      <c r="M100" s="173">
        <f>SUM(K100:L100)</f>
        <v>125</v>
      </c>
      <c r="N100" s="177">
        <v>13</v>
      </c>
      <c r="O100" s="177">
        <v>12</v>
      </c>
      <c r="P100" s="173">
        <f t="shared" si="131"/>
        <v>25</v>
      </c>
      <c r="Q100" s="177">
        <v>2</v>
      </c>
      <c r="R100" s="177">
        <v>3</v>
      </c>
      <c r="S100" s="173">
        <f t="shared" si="132"/>
        <v>5</v>
      </c>
      <c r="T100" s="177">
        <v>0</v>
      </c>
      <c r="U100" s="177">
        <v>0</v>
      </c>
      <c r="V100" s="173">
        <f t="shared" si="133"/>
        <v>0</v>
      </c>
      <c r="W100" s="177">
        <v>12</v>
      </c>
      <c r="X100" s="177">
        <v>3</v>
      </c>
      <c r="Y100" s="177">
        <f t="shared" si="134"/>
        <v>15</v>
      </c>
      <c r="Z100" s="177">
        <f t="shared" si="135"/>
        <v>228</v>
      </c>
      <c r="AA100" s="177">
        <f t="shared" si="136"/>
        <v>212</v>
      </c>
      <c r="AB100" s="178">
        <f>SUM(Z100:AA100)</f>
        <v>440</v>
      </c>
    </row>
    <row r="101" spans="1:28" s="166" customFormat="1" x14ac:dyDescent="0.2">
      <c r="A101" s="179" t="s">
        <v>50</v>
      </c>
      <c r="B101" s="176">
        <v>322</v>
      </c>
      <c r="C101" s="177">
        <v>188</v>
      </c>
      <c r="D101" s="177">
        <f t="shared" si="138"/>
        <v>510</v>
      </c>
      <c r="E101" s="177">
        <v>81</v>
      </c>
      <c r="F101" s="177">
        <v>13</v>
      </c>
      <c r="G101" s="177">
        <f t="shared" ref="G101" si="139">SUM(E101:F101)</f>
        <v>94</v>
      </c>
      <c r="H101" s="177">
        <v>2</v>
      </c>
      <c r="I101" s="177">
        <v>2</v>
      </c>
      <c r="J101" s="177">
        <f t="shared" ref="J101" si="140">SUM(H101:I101)</f>
        <v>4</v>
      </c>
      <c r="K101" s="177">
        <v>21</v>
      </c>
      <c r="L101" s="177">
        <v>11</v>
      </c>
      <c r="M101" s="177">
        <f t="shared" ref="M101" si="141">SUM(K101:L101)</f>
        <v>32</v>
      </c>
      <c r="N101" s="177">
        <v>23</v>
      </c>
      <c r="O101" s="177">
        <v>9</v>
      </c>
      <c r="P101" s="177">
        <f t="shared" si="131"/>
        <v>32</v>
      </c>
      <c r="Q101" s="177">
        <v>5</v>
      </c>
      <c r="R101" s="177">
        <v>6</v>
      </c>
      <c r="S101" s="173">
        <f t="shared" si="132"/>
        <v>11</v>
      </c>
      <c r="T101" s="177">
        <v>0</v>
      </c>
      <c r="U101" s="177">
        <v>0</v>
      </c>
      <c r="V101" s="173">
        <f t="shared" si="133"/>
        <v>0</v>
      </c>
      <c r="W101" s="177">
        <v>18</v>
      </c>
      <c r="X101" s="177">
        <v>14</v>
      </c>
      <c r="Y101" s="177">
        <f t="shared" si="134"/>
        <v>32</v>
      </c>
      <c r="Z101" s="177">
        <f t="shared" si="135"/>
        <v>472</v>
      </c>
      <c r="AA101" s="177">
        <f t="shared" si="136"/>
        <v>243</v>
      </c>
      <c r="AB101" s="178">
        <f t="shared" ref="AB101" si="142">SUM(Z101:AA101)</f>
        <v>715</v>
      </c>
    </row>
    <row r="102" spans="1:28" s="166" customFormat="1" ht="13.5" thickBot="1" x14ac:dyDescent="0.25">
      <c r="A102" s="116" t="s">
        <v>3</v>
      </c>
      <c r="B102" s="180">
        <f t="shared" ref="B102:X102" si="143">SUM(B94:B101)</f>
        <v>7446</v>
      </c>
      <c r="C102" s="181">
        <f t="shared" si="143"/>
        <v>5723</v>
      </c>
      <c r="D102" s="181">
        <f t="shared" si="143"/>
        <v>13169</v>
      </c>
      <c r="E102" s="181">
        <f t="shared" si="143"/>
        <v>962</v>
      </c>
      <c r="F102" s="181">
        <f t="shared" si="143"/>
        <v>472</v>
      </c>
      <c r="G102" s="181">
        <f t="shared" si="143"/>
        <v>1413</v>
      </c>
      <c r="H102" s="181">
        <f t="shared" si="143"/>
        <v>29</v>
      </c>
      <c r="I102" s="181">
        <f t="shared" si="143"/>
        <v>24</v>
      </c>
      <c r="J102" s="181">
        <f t="shared" si="143"/>
        <v>53</v>
      </c>
      <c r="K102" s="181">
        <f t="shared" si="143"/>
        <v>540</v>
      </c>
      <c r="L102" s="181">
        <f t="shared" si="143"/>
        <v>518</v>
      </c>
      <c r="M102" s="181">
        <f t="shared" si="143"/>
        <v>1058</v>
      </c>
      <c r="N102" s="181">
        <f t="shared" si="143"/>
        <v>431</v>
      </c>
      <c r="O102" s="181">
        <f t="shared" si="143"/>
        <v>330</v>
      </c>
      <c r="P102" s="181">
        <f t="shared" si="143"/>
        <v>761</v>
      </c>
      <c r="Q102" s="181">
        <f t="shared" si="143"/>
        <v>400</v>
      </c>
      <c r="R102" s="181">
        <f t="shared" si="143"/>
        <v>490</v>
      </c>
      <c r="S102" s="181">
        <f t="shared" si="143"/>
        <v>890</v>
      </c>
      <c r="T102" s="181">
        <f t="shared" si="143"/>
        <v>10</v>
      </c>
      <c r="U102" s="181">
        <f t="shared" si="143"/>
        <v>6</v>
      </c>
      <c r="V102" s="181">
        <f t="shared" si="143"/>
        <v>16</v>
      </c>
      <c r="W102" s="181">
        <f t="shared" si="143"/>
        <v>338</v>
      </c>
      <c r="X102" s="181">
        <f t="shared" si="143"/>
        <v>202</v>
      </c>
      <c r="Y102" s="181">
        <f t="shared" ref="Y102" si="144">SUM(Y94:Y101)</f>
        <v>540</v>
      </c>
      <c r="Z102" s="181">
        <f>SUM(Z94:Z101)</f>
        <v>10156</v>
      </c>
      <c r="AA102" s="181">
        <f t="shared" ref="AA102:AB102" si="145">SUM(AA94:AA101)</f>
        <v>7765</v>
      </c>
      <c r="AB102" s="182">
        <f t="shared" si="145"/>
        <v>17921</v>
      </c>
    </row>
    <row r="103" spans="1:28" s="166" customFormat="1" ht="13.5" thickBo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64"/>
      <c r="V103" s="1"/>
      <c r="W103" s="1"/>
      <c r="X103" s="1"/>
      <c r="Y103" s="1"/>
    </row>
    <row r="104" spans="1:28" ht="25.5" x14ac:dyDescent="0.2">
      <c r="A104" s="150" t="s">
        <v>126</v>
      </c>
      <c r="B104" s="152" t="s">
        <v>41</v>
      </c>
      <c r="C104" s="153" t="s">
        <v>41</v>
      </c>
      <c r="D104" s="154" t="s">
        <v>41</v>
      </c>
      <c r="E104" s="155" t="s">
        <v>42</v>
      </c>
      <c r="F104" s="153" t="s">
        <v>42</v>
      </c>
      <c r="G104" s="154" t="s">
        <v>42</v>
      </c>
      <c r="H104" s="157" t="s">
        <v>43</v>
      </c>
      <c r="I104" s="158" t="s">
        <v>43</v>
      </c>
      <c r="J104" s="159" t="s">
        <v>43</v>
      </c>
      <c r="K104" s="155" t="s">
        <v>44</v>
      </c>
      <c r="L104" s="153" t="s">
        <v>44</v>
      </c>
      <c r="M104" s="154" t="s">
        <v>44</v>
      </c>
      <c r="N104" s="155" t="s">
        <v>45</v>
      </c>
      <c r="O104" s="153" t="s">
        <v>45</v>
      </c>
      <c r="P104" s="154" t="s">
        <v>45</v>
      </c>
      <c r="Q104" s="155" t="s">
        <v>46</v>
      </c>
      <c r="R104" s="153" t="s">
        <v>46</v>
      </c>
      <c r="S104" s="154" t="s">
        <v>46</v>
      </c>
      <c r="T104" s="157" t="s">
        <v>47</v>
      </c>
      <c r="U104" s="158" t="s">
        <v>47</v>
      </c>
      <c r="V104" s="159" t="s">
        <v>47</v>
      </c>
      <c r="W104" s="158" t="s">
        <v>86</v>
      </c>
      <c r="X104" s="158" t="s">
        <v>86</v>
      </c>
      <c r="Y104" s="158" t="s">
        <v>86</v>
      </c>
      <c r="Z104" s="155" t="s">
        <v>3</v>
      </c>
      <c r="AA104" s="153" t="s">
        <v>3</v>
      </c>
      <c r="AB104" s="156" t="s">
        <v>3</v>
      </c>
    </row>
    <row r="105" spans="1:28" ht="13.5" thickBot="1" x14ac:dyDescent="0.25">
      <c r="A105" s="151"/>
      <c r="B105" s="122" t="s">
        <v>48</v>
      </c>
      <c r="C105" s="123" t="s">
        <v>49</v>
      </c>
      <c r="D105" s="123" t="s">
        <v>3</v>
      </c>
      <c r="E105" s="122" t="s">
        <v>48</v>
      </c>
      <c r="F105" s="123" t="s">
        <v>49</v>
      </c>
      <c r="G105" s="123" t="s">
        <v>3</v>
      </c>
      <c r="H105" s="122" t="s">
        <v>48</v>
      </c>
      <c r="I105" s="123" t="s">
        <v>49</v>
      </c>
      <c r="J105" s="123" t="s">
        <v>3</v>
      </c>
      <c r="K105" s="122" t="s">
        <v>48</v>
      </c>
      <c r="L105" s="123" t="s">
        <v>49</v>
      </c>
      <c r="M105" s="123" t="s">
        <v>3</v>
      </c>
      <c r="N105" s="122" t="s">
        <v>48</v>
      </c>
      <c r="O105" s="123" t="s">
        <v>49</v>
      </c>
      <c r="P105" s="123" t="s">
        <v>3</v>
      </c>
      <c r="Q105" s="122" t="s">
        <v>48</v>
      </c>
      <c r="R105" s="123" t="s">
        <v>49</v>
      </c>
      <c r="S105" s="123" t="s">
        <v>3</v>
      </c>
      <c r="T105" s="122" t="s">
        <v>48</v>
      </c>
      <c r="U105" s="123" t="s">
        <v>49</v>
      </c>
      <c r="V105" s="123" t="s">
        <v>3</v>
      </c>
      <c r="W105" s="122" t="s">
        <v>48</v>
      </c>
      <c r="X105" s="123" t="s">
        <v>49</v>
      </c>
      <c r="Y105" s="123" t="s">
        <v>3</v>
      </c>
      <c r="Z105" s="122" t="s">
        <v>48</v>
      </c>
      <c r="AA105" s="123" t="s">
        <v>49</v>
      </c>
      <c r="AB105" s="124" t="s">
        <v>3</v>
      </c>
    </row>
    <row r="106" spans="1:28" s="166" customFormat="1" x14ac:dyDescent="0.2">
      <c r="A106" s="167" t="s">
        <v>4</v>
      </c>
      <c r="B106" s="168">
        <v>430</v>
      </c>
      <c r="C106" s="169">
        <v>198</v>
      </c>
      <c r="D106" s="169">
        <f t="shared" ref="D106:D108" si="146">SUM(B106:C106)</f>
        <v>628</v>
      </c>
      <c r="E106" s="169">
        <v>53</v>
      </c>
      <c r="F106" s="169">
        <v>15</v>
      </c>
      <c r="G106" s="169">
        <f t="shared" ref="G106:G111" si="147">SUM(E106:F106)</f>
        <v>68</v>
      </c>
      <c r="H106" s="169">
        <v>1</v>
      </c>
      <c r="I106" s="169">
        <v>1</v>
      </c>
      <c r="J106" s="169">
        <f t="shared" ref="J106:J111" si="148">SUM(H106:I106)</f>
        <v>2</v>
      </c>
      <c r="K106" s="169">
        <v>28</v>
      </c>
      <c r="L106" s="169">
        <v>21</v>
      </c>
      <c r="M106" s="169">
        <f t="shared" ref="M106:M111" si="149">SUM(K106:L106)</f>
        <v>49</v>
      </c>
      <c r="N106" s="169">
        <v>24</v>
      </c>
      <c r="O106" s="169">
        <v>13</v>
      </c>
      <c r="P106" s="169">
        <f t="shared" ref="P106:P113" si="150">SUM(N106:O106)</f>
        <v>37</v>
      </c>
      <c r="Q106" s="169">
        <v>11</v>
      </c>
      <c r="R106" s="169">
        <v>5</v>
      </c>
      <c r="S106" s="169">
        <f t="shared" ref="S106:S113" si="151">SUM(Q106:R106)</f>
        <v>16</v>
      </c>
      <c r="T106" s="169">
        <v>1</v>
      </c>
      <c r="U106" s="169">
        <v>0</v>
      </c>
      <c r="V106" s="169">
        <f t="shared" ref="V106:V113" si="152">SUM(T106:U106)</f>
        <v>1</v>
      </c>
      <c r="W106" s="169">
        <v>15</v>
      </c>
      <c r="X106" s="169">
        <v>10</v>
      </c>
      <c r="Y106" s="169">
        <f t="shared" ref="Y106:Y113" si="153">SUM(W106:X106)</f>
        <v>25</v>
      </c>
      <c r="Z106" s="169">
        <f>Q106+N106+K106+H106+E106+B106+T106+W106</f>
        <v>563</v>
      </c>
      <c r="AA106" s="169">
        <f>R106+O106+L106+I106+F106+C106+U106+X106</f>
        <v>263</v>
      </c>
      <c r="AB106" s="170">
        <f>SUM(Z106:AA106)</f>
        <v>826</v>
      </c>
    </row>
    <row r="107" spans="1:28" s="166" customFormat="1" x14ac:dyDescent="0.2">
      <c r="A107" s="171" t="s">
        <v>6</v>
      </c>
      <c r="B107" s="172">
        <v>222</v>
      </c>
      <c r="C107" s="173">
        <v>315</v>
      </c>
      <c r="D107" s="173">
        <f t="shared" si="146"/>
        <v>537</v>
      </c>
      <c r="E107" s="173">
        <v>13</v>
      </c>
      <c r="F107" s="173">
        <v>18</v>
      </c>
      <c r="G107" s="173">
        <f t="shared" si="147"/>
        <v>31</v>
      </c>
      <c r="H107" s="173">
        <v>0</v>
      </c>
      <c r="I107" s="173">
        <v>0</v>
      </c>
      <c r="J107" s="173">
        <f t="shared" si="148"/>
        <v>0</v>
      </c>
      <c r="K107" s="173">
        <v>29</v>
      </c>
      <c r="L107" s="173">
        <v>18</v>
      </c>
      <c r="M107" s="173">
        <f t="shared" si="149"/>
        <v>47</v>
      </c>
      <c r="N107" s="173">
        <v>9</v>
      </c>
      <c r="O107" s="173">
        <v>22</v>
      </c>
      <c r="P107" s="173">
        <f t="shared" si="150"/>
        <v>31</v>
      </c>
      <c r="Q107" s="173">
        <v>26</v>
      </c>
      <c r="R107" s="173">
        <v>26</v>
      </c>
      <c r="S107" s="173">
        <f t="shared" si="151"/>
        <v>52</v>
      </c>
      <c r="T107" s="173">
        <v>1</v>
      </c>
      <c r="U107" s="173">
        <v>0</v>
      </c>
      <c r="V107" s="173">
        <f t="shared" si="152"/>
        <v>1</v>
      </c>
      <c r="W107" s="173">
        <v>14</v>
      </c>
      <c r="X107" s="173">
        <v>13</v>
      </c>
      <c r="Y107" s="173">
        <f t="shared" si="153"/>
        <v>27</v>
      </c>
      <c r="Z107" s="173">
        <f t="shared" ref="Z107:Z113" si="154">Q107+N107+K107+H107+E107+B107+T107+W107</f>
        <v>314</v>
      </c>
      <c r="AA107" s="173">
        <f t="shared" ref="AA107:AA113" si="155">R107+O107+L107+I107+F107+C107+U107+X107</f>
        <v>412</v>
      </c>
      <c r="AB107" s="174">
        <f t="shared" ref="AB107:AB111" si="156">SUM(Z107:AA107)</f>
        <v>726</v>
      </c>
    </row>
    <row r="108" spans="1:28" s="166" customFormat="1" x14ac:dyDescent="0.2">
      <c r="A108" s="175" t="s">
        <v>5</v>
      </c>
      <c r="B108" s="172">
        <v>361</v>
      </c>
      <c r="C108" s="173">
        <v>70</v>
      </c>
      <c r="D108" s="173">
        <f t="shared" si="146"/>
        <v>431</v>
      </c>
      <c r="E108" s="173">
        <v>46</v>
      </c>
      <c r="F108" s="173">
        <v>10</v>
      </c>
      <c r="G108" s="173">
        <f t="shared" si="147"/>
        <v>56</v>
      </c>
      <c r="H108" s="173">
        <v>0</v>
      </c>
      <c r="I108" s="173">
        <v>0</v>
      </c>
      <c r="J108" s="173">
        <f t="shared" si="148"/>
        <v>0</v>
      </c>
      <c r="K108" s="173">
        <v>15</v>
      </c>
      <c r="L108" s="173">
        <v>2</v>
      </c>
      <c r="M108" s="173">
        <f t="shared" si="149"/>
        <v>17</v>
      </c>
      <c r="N108" s="173">
        <v>15</v>
      </c>
      <c r="O108" s="173">
        <v>2</v>
      </c>
      <c r="P108" s="173">
        <f t="shared" si="150"/>
        <v>17</v>
      </c>
      <c r="Q108" s="173">
        <v>5</v>
      </c>
      <c r="R108" s="173">
        <v>2</v>
      </c>
      <c r="S108" s="173">
        <f t="shared" si="151"/>
        <v>7</v>
      </c>
      <c r="T108" s="173">
        <v>0</v>
      </c>
      <c r="U108" s="173">
        <v>0</v>
      </c>
      <c r="V108" s="173">
        <f t="shared" si="152"/>
        <v>0</v>
      </c>
      <c r="W108" s="173">
        <v>12</v>
      </c>
      <c r="X108" s="173">
        <v>1</v>
      </c>
      <c r="Y108" s="173">
        <f t="shared" si="153"/>
        <v>13</v>
      </c>
      <c r="Z108" s="173">
        <f t="shared" si="154"/>
        <v>454</v>
      </c>
      <c r="AA108" s="173">
        <f t="shared" si="155"/>
        <v>87</v>
      </c>
      <c r="AB108" s="174">
        <f t="shared" si="156"/>
        <v>541</v>
      </c>
    </row>
    <row r="109" spans="1:28" s="166" customFormat="1" x14ac:dyDescent="0.2">
      <c r="A109" s="175" t="s">
        <v>7</v>
      </c>
      <c r="B109" s="172">
        <v>72</v>
      </c>
      <c r="C109" s="173">
        <v>309</v>
      </c>
      <c r="D109" s="173">
        <f>SUM(B109:C109)</f>
        <v>381</v>
      </c>
      <c r="E109" s="173">
        <v>5</v>
      </c>
      <c r="F109" s="173">
        <v>14</v>
      </c>
      <c r="G109" s="173">
        <f t="shared" si="147"/>
        <v>19</v>
      </c>
      <c r="H109" s="173">
        <v>0</v>
      </c>
      <c r="I109" s="173">
        <v>1</v>
      </c>
      <c r="J109" s="173">
        <f t="shared" si="148"/>
        <v>1</v>
      </c>
      <c r="K109" s="173">
        <v>13</v>
      </c>
      <c r="L109" s="173">
        <v>38</v>
      </c>
      <c r="M109" s="173">
        <f t="shared" si="149"/>
        <v>51</v>
      </c>
      <c r="N109" s="173">
        <v>4</v>
      </c>
      <c r="O109" s="173">
        <v>14</v>
      </c>
      <c r="P109" s="173">
        <f t="shared" si="150"/>
        <v>18</v>
      </c>
      <c r="Q109" s="173">
        <v>35</v>
      </c>
      <c r="R109" s="173">
        <v>78</v>
      </c>
      <c r="S109" s="173">
        <f t="shared" si="151"/>
        <v>113</v>
      </c>
      <c r="T109" s="173">
        <v>0</v>
      </c>
      <c r="U109" s="173">
        <v>0</v>
      </c>
      <c r="V109" s="173">
        <f t="shared" si="152"/>
        <v>0</v>
      </c>
      <c r="W109" s="173">
        <v>2</v>
      </c>
      <c r="X109" s="173">
        <v>15</v>
      </c>
      <c r="Y109" s="173">
        <f t="shared" si="153"/>
        <v>17</v>
      </c>
      <c r="Z109" s="173">
        <f t="shared" si="154"/>
        <v>131</v>
      </c>
      <c r="AA109" s="173">
        <f t="shared" si="155"/>
        <v>469</v>
      </c>
      <c r="AB109" s="174">
        <f t="shared" si="156"/>
        <v>600</v>
      </c>
    </row>
    <row r="110" spans="1:28" s="166" customFormat="1" x14ac:dyDescent="0.2">
      <c r="A110" s="175" t="s">
        <v>9</v>
      </c>
      <c r="B110" s="172">
        <v>208</v>
      </c>
      <c r="C110" s="173">
        <v>76</v>
      </c>
      <c r="D110" s="173">
        <f>SUM(B110:C110)</f>
        <v>284</v>
      </c>
      <c r="E110" s="173">
        <v>28</v>
      </c>
      <c r="F110" s="173">
        <v>9</v>
      </c>
      <c r="G110" s="173">
        <f t="shared" si="147"/>
        <v>37</v>
      </c>
      <c r="H110" s="173">
        <v>1</v>
      </c>
      <c r="I110" s="173">
        <v>1</v>
      </c>
      <c r="J110" s="173">
        <f t="shared" si="148"/>
        <v>2</v>
      </c>
      <c r="K110" s="173">
        <v>16</v>
      </c>
      <c r="L110" s="173">
        <v>6</v>
      </c>
      <c r="M110" s="173">
        <f t="shared" si="149"/>
        <v>22</v>
      </c>
      <c r="N110" s="173">
        <v>11</v>
      </c>
      <c r="O110" s="173">
        <v>5</v>
      </c>
      <c r="P110" s="173">
        <f t="shared" si="150"/>
        <v>16</v>
      </c>
      <c r="Q110" s="173">
        <v>11</v>
      </c>
      <c r="R110" s="173">
        <v>4</v>
      </c>
      <c r="S110" s="173">
        <f t="shared" si="151"/>
        <v>15</v>
      </c>
      <c r="T110" s="173">
        <v>0</v>
      </c>
      <c r="U110" s="173">
        <v>0</v>
      </c>
      <c r="V110" s="173">
        <f t="shared" si="152"/>
        <v>0</v>
      </c>
      <c r="W110" s="173">
        <v>8</v>
      </c>
      <c r="X110" s="173">
        <v>1</v>
      </c>
      <c r="Y110" s="173">
        <f t="shared" si="153"/>
        <v>9</v>
      </c>
      <c r="Z110" s="173">
        <f t="shared" si="154"/>
        <v>283</v>
      </c>
      <c r="AA110" s="173">
        <f t="shared" si="155"/>
        <v>102</v>
      </c>
      <c r="AB110" s="174">
        <f t="shared" si="156"/>
        <v>385</v>
      </c>
    </row>
    <row r="111" spans="1:28" s="166" customFormat="1" x14ac:dyDescent="0.2">
      <c r="A111" s="171" t="s">
        <v>8</v>
      </c>
      <c r="B111" s="172">
        <v>171</v>
      </c>
      <c r="C111" s="173">
        <v>41</v>
      </c>
      <c r="D111" s="173">
        <f t="shared" ref="D111:D113" si="157">SUM(B111:C111)</f>
        <v>212</v>
      </c>
      <c r="E111" s="173">
        <v>20</v>
      </c>
      <c r="F111" s="173">
        <v>1</v>
      </c>
      <c r="G111" s="173">
        <f t="shared" si="147"/>
        <v>21</v>
      </c>
      <c r="H111" s="173">
        <v>0</v>
      </c>
      <c r="I111" s="173">
        <v>0</v>
      </c>
      <c r="J111" s="173">
        <f t="shared" si="148"/>
        <v>0</v>
      </c>
      <c r="K111" s="173">
        <v>15</v>
      </c>
      <c r="L111" s="173">
        <v>3</v>
      </c>
      <c r="M111" s="173">
        <f t="shared" si="149"/>
        <v>18</v>
      </c>
      <c r="N111" s="173">
        <v>13</v>
      </c>
      <c r="O111" s="173">
        <v>4</v>
      </c>
      <c r="P111" s="173">
        <f t="shared" si="150"/>
        <v>17</v>
      </c>
      <c r="Q111" s="173">
        <v>4</v>
      </c>
      <c r="R111" s="173">
        <v>2</v>
      </c>
      <c r="S111" s="173">
        <f t="shared" si="151"/>
        <v>6</v>
      </c>
      <c r="T111" s="173">
        <v>2</v>
      </c>
      <c r="U111" s="173">
        <v>1</v>
      </c>
      <c r="V111" s="173">
        <f t="shared" si="152"/>
        <v>3</v>
      </c>
      <c r="W111" s="173">
        <v>6</v>
      </c>
      <c r="X111" s="173">
        <v>2</v>
      </c>
      <c r="Y111" s="173">
        <f t="shared" si="153"/>
        <v>8</v>
      </c>
      <c r="Z111" s="173">
        <f t="shared" si="154"/>
        <v>231</v>
      </c>
      <c r="AA111" s="173">
        <f t="shared" si="155"/>
        <v>54</v>
      </c>
      <c r="AB111" s="174">
        <f t="shared" si="156"/>
        <v>285</v>
      </c>
    </row>
    <row r="112" spans="1:28" s="166" customFormat="1" x14ac:dyDescent="0.2">
      <c r="A112" s="171" t="s">
        <v>31</v>
      </c>
      <c r="B112" s="176">
        <v>0</v>
      </c>
      <c r="C112" s="177">
        <v>0</v>
      </c>
      <c r="D112" s="173">
        <f t="shared" si="157"/>
        <v>0</v>
      </c>
      <c r="E112" s="177">
        <v>0</v>
      </c>
      <c r="F112" s="177">
        <v>0</v>
      </c>
      <c r="G112" s="177">
        <v>0</v>
      </c>
      <c r="H112" s="177">
        <v>0</v>
      </c>
      <c r="I112" s="177">
        <v>0</v>
      </c>
      <c r="J112" s="177">
        <v>0</v>
      </c>
      <c r="K112" s="177">
        <v>0</v>
      </c>
      <c r="L112" s="177">
        <v>0</v>
      </c>
      <c r="M112" s="173">
        <f>SUM(K112:L112)</f>
        <v>0</v>
      </c>
      <c r="N112" s="177">
        <v>0</v>
      </c>
      <c r="O112" s="177">
        <v>0</v>
      </c>
      <c r="P112" s="173">
        <f t="shared" si="150"/>
        <v>0</v>
      </c>
      <c r="Q112" s="177">
        <v>0</v>
      </c>
      <c r="R112" s="177">
        <v>0</v>
      </c>
      <c r="S112" s="173">
        <f t="shared" si="151"/>
        <v>0</v>
      </c>
      <c r="T112" s="177">
        <v>0</v>
      </c>
      <c r="U112" s="177">
        <v>0</v>
      </c>
      <c r="V112" s="173">
        <f t="shared" si="152"/>
        <v>0</v>
      </c>
      <c r="W112" s="177">
        <v>0</v>
      </c>
      <c r="X112" s="177">
        <v>0</v>
      </c>
      <c r="Y112" s="177">
        <f t="shared" si="153"/>
        <v>0</v>
      </c>
      <c r="Z112" s="177">
        <f t="shared" si="154"/>
        <v>0</v>
      </c>
      <c r="AA112" s="177">
        <f t="shared" si="155"/>
        <v>0</v>
      </c>
      <c r="AB112" s="178">
        <f>SUM(Z112:AA112)</f>
        <v>0</v>
      </c>
    </row>
    <row r="113" spans="1:28" s="166" customFormat="1" x14ac:dyDescent="0.2">
      <c r="A113" s="179" t="s">
        <v>50</v>
      </c>
      <c r="B113" s="176">
        <v>48</v>
      </c>
      <c r="C113" s="177">
        <v>21</v>
      </c>
      <c r="D113" s="177">
        <f t="shared" si="157"/>
        <v>69</v>
      </c>
      <c r="E113" s="177">
        <v>10</v>
      </c>
      <c r="F113" s="177">
        <v>3</v>
      </c>
      <c r="G113" s="177">
        <f t="shared" ref="G113" si="158">SUM(E113:F113)</f>
        <v>13</v>
      </c>
      <c r="H113" s="177">
        <v>1</v>
      </c>
      <c r="I113" s="177">
        <v>1</v>
      </c>
      <c r="J113" s="177">
        <f t="shared" ref="J113" si="159">SUM(H113:I113)</f>
        <v>2</v>
      </c>
      <c r="K113" s="177">
        <v>3</v>
      </c>
      <c r="L113" s="177">
        <v>2</v>
      </c>
      <c r="M113" s="177">
        <f t="shared" ref="M113" si="160">SUM(K113:L113)</f>
        <v>5</v>
      </c>
      <c r="N113" s="177">
        <v>4</v>
      </c>
      <c r="O113" s="177">
        <v>0</v>
      </c>
      <c r="P113" s="177">
        <f t="shared" si="150"/>
        <v>4</v>
      </c>
      <c r="Q113" s="177">
        <v>3</v>
      </c>
      <c r="R113" s="177">
        <v>2</v>
      </c>
      <c r="S113" s="173">
        <f t="shared" si="151"/>
        <v>5</v>
      </c>
      <c r="T113" s="177">
        <v>0</v>
      </c>
      <c r="U113" s="177">
        <v>0</v>
      </c>
      <c r="V113" s="173">
        <f t="shared" si="152"/>
        <v>0</v>
      </c>
      <c r="W113" s="177">
        <v>3</v>
      </c>
      <c r="X113" s="177">
        <v>1</v>
      </c>
      <c r="Y113" s="177">
        <f t="shared" si="153"/>
        <v>4</v>
      </c>
      <c r="Z113" s="177">
        <f t="shared" si="154"/>
        <v>72</v>
      </c>
      <c r="AA113" s="177">
        <f t="shared" si="155"/>
        <v>30</v>
      </c>
      <c r="AB113" s="178">
        <f t="shared" ref="AB113" si="161">SUM(Z113:AA113)</f>
        <v>102</v>
      </c>
    </row>
    <row r="114" spans="1:28" s="166" customFormat="1" ht="13.5" thickBot="1" x14ac:dyDescent="0.25">
      <c r="A114" s="116" t="s">
        <v>3</v>
      </c>
      <c r="B114" s="180">
        <f t="shared" ref="B114:Y114" si="162">SUM(B106:B113)</f>
        <v>1512</v>
      </c>
      <c r="C114" s="181">
        <f t="shared" si="162"/>
        <v>1030</v>
      </c>
      <c r="D114" s="181">
        <f t="shared" si="162"/>
        <v>2542</v>
      </c>
      <c r="E114" s="181">
        <f t="shared" si="162"/>
        <v>175</v>
      </c>
      <c r="F114" s="181">
        <f t="shared" si="162"/>
        <v>70</v>
      </c>
      <c r="G114" s="181">
        <f t="shared" si="162"/>
        <v>245</v>
      </c>
      <c r="H114" s="181">
        <f t="shared" si="162"/>
        <v>3</v>
      </c>
      <c r="I114" s="181">
        <f t="shared" si="162"/>
        <v>4</v>
      </c>
      <c r="J114" s="181">
        <f t="shared" si="162"/>
        <v>7</v>
      </c>
      <c r="K114" s="181">
        <f t="shared" si="162"/>
        <v>119</v>
      </c>
      <c r="L114" s="181">
        <f t="shared" si="162"/>
        <v>90</v>
      </c>
      <c r="M114" s="181">
        <f t="shared" si="162"/>
        <v>209</v>
      </c>
      <c r="N114" s="181">
        <f t="shared" si="162"/>
        <v>80</v>
      </c>
      <c r="O114" s="181">
        <f t="shared" si="162"/>
        <v>60</v>
      </c>
      <c r="P114" s="181">
        <f t="shared" si="162"/>
        <v>140</v>
      </c>
      <c r="Q114" s="181">
        <f t="shared" si="162"/>
        <v>95</v>
      </c>
      <c r="R114" s="181">
        <f t="shared" si="162"/>
        <v>119</v>
      </c>
      <c r="S114" s="181">
        <f t="shared" si="162"/>
        <v>214</v>
      </c>
      <c r="T114" s="181">
        <f t="shared" si="162"/>
        <v>4</v>
      </c>
      <c r="U114" s="181">
        <f t="shared" si="162"/>
        <v>1</v>
      </c>
      <c r="V114" s="181">
        <f t="shared" si="162"/>
        <v>5</v>
      </c>
      <c r="W114" s="181">
        <f t="shared" si="162"/>
        <v>60</v>
      </c>
      <c r="X114" s="181">
        <f t="shared" si="162"/>
        <v>43</v>
      </c>
      <c r="Y114" s="181">
        <f t="shared" si="162"/>
        <v>103</v>
      </c>
      <c r="Z114" s="181">
        <f>SUM(Z106:Z113)</f>
        <v>2048</v>
      </c>
      <c r="AA114" s="181">
        <f t="shared" ref="AA114:AB114" si="163">SUM(AA106:AA113)</f>
        <v>1417</v>
      </c>
      <c r="AB114" s="182">
        <f t="shared" si="163"/>
        <v>3465</v>
      </c>
    </row>
    <row r="115" spans="1:28" s="166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64"/>
      <c r="V115" s="1"/>
      <c r="W115" s="1"/>
      <c r="X115" s="1"/>
      <c r="Y115" s="1"/>
    </row>
    <row r="116" spans="1:28" ht="13.5" thickBot="1" x14ac:dyDescent="0.25">
      <c r="A116" s="118" t="s">
        <v>108</v>
      </c>
      <c r="V116" s="118"/>
      <c r="Z116" s="120"/>
    </row>
    <row r="117" spans="1:28" ht="25.5" x14ac:dyDescent="0.2">
      <c r="A117" s="150" t="s">
        <v>129</v>
      </c>
      <c r="B117" s="152" t="s">
        <v>41</v>
      </c>
      <c r="C117" s="153" t="s">
        <v>41</v>
      </c>
      <c r="D117" s="154" t="s">
        <v>41</v>
      </c>
      <c r="E117" s="155" t="s">
        <v>42</v>
      </c>
      <c r="F117" s="153" t="s">
        <v>42</v>
      </c>
      <c r="G117" s="154" t="s">
        <v>42</v>
      </c>
      <c r="H117" s="157" t="s">
        <v>43</v>
      </c>
      <c r="I117" s="158" t="s">
        <v>43</v>
      </c>
      <c r="J117" s="159" t="s">
        <v>43</v>
      </c>
      <c r="K117" s="155" t="s">
        <v>44</v>
      </c>
      <c r="L117" s="153" t="s">
        <v>44</v>
      </c>
      <c r="M117" s="154" t="s">
        <v>44</v>
      </c>
      <c r="N117" s="155" t="s">
        <v>45</v>
      </c>
      <c r="O117" s="153" t="s">
        <v>45</v>
      </c>
      <c r="P117" s="154" t="s">
        <v>45</v>
      </c>
      <c r="Q117" s="155" t="s">
        <v>46</v>
      </c>
      <c r="R117" s="153" t="s">
        <v>46</v>
      </c>
      <c r="S117" s="154" t="s">
        <v>46</v>
      </c>
      <c r="T117" s="157" t="s">
        <v>47</v>
      </c>
      <c r="U117" s="158" t="s">
        <v>47</v>
      </c>
      <c r="V117" s="159" t="s">
        <v>47</v>
      </c>
      <c r="W117" s="158" t="s">
        <v>86</v>
      </c>
      <c r="X117" s="158" t="s">
        <v>86</v>
      </c>
      <c r="Y117" s="158" t="s">
        <v>86</v>
      </c>
      <c r="Z117" s="155" t="s">
        <v>3</v>
      </c>
      <c r="AA117" s="153" t="s">
        <v>3</v>
      </c>
      <c r="AB117" s="156" t="s">
        <v>3</v>
      </c>
    </row>
    <row r="118" spans="1:28" ht="13.5" thickBot="1" x14ac:dyDescent="0.25">
      <c r="A118" s="151"/>
      <c r="B118" s="122" t="s">
        <v>48</v>
      </c>
      <c r="C118" s="123" t="s">
        <v>49</v>
      </c>
      <c r="D118" s="123" t="s">
        <v>3</v>
      </c>
      <c r="E118" s="122" t="s">
        <v>48</v>
      </c>
      <c r="F118" s="123" t="s">
        <v>49</v>
      </c>
      <c r="G118" s="123" t="s">
        <v>3</v>
      </c>
      <c r="H118" s="122" t="s">
        <v>48</v>
      </c>
      <c r="I118" s="123" t="s">
        <v>49</v>
      </c>
      <c r="J118" s="123" t="s">
        <v>3</v>
      </c>
      <c r="K118" s="122" t="s">
        <v>48</v>
      </c>
      <c r="L118" s="123" t="s">
        <v>49</v>
      </c>
      <c r="M118" s="123" t="s">
        <v>3</v>
      </c>
      <c r="N118" s="122" t="s">
        <v>48</v>
      </c>
      <c r="O118" s="123" t="s">
        <v>49</v>
      </c>
      <c r="P118" s="123" t="s">
        <v>3</v>
      </c>
      <c r="Q118" s="122" t="s">
        <v>48</v>
      </c>
      <c r="R118" s="123" t="s">
        <v>49</v>
      </c>
      <c r="S118" s="123" t="s">
        <v>3</v>
      </c>
      <c r="T118" s="122" t="s">
        <v>48</v>
      </c>
      <c r="U118" s="123" t="s">
        <v>49</v>
      </c>
      <c r="V118" s="123" t="s">
        <v>3</v>
      </c>
      <c r="W118" s="122" t="s">
        <v>48</v>
      </c>
      <c r="X118" s="123" t="s">
        <v>49</v>
      </c>
      <c r="Y118" s="123" t="s">
        <v>3</v>
      </c>
      <c r="Z118" s="122" t="s">
        <v>48</v>
      </c>
      <c r="AA118" s="123" t="s">
        <v>49</v>
      </c>
      <c r="AB118" s="124" t="s">
        <v>3</v>
      </c>
    </row>
    <row r="119" spans="1:28" s="166" customFormat="1" x14ac:dyDescent="0.2">
      <c r="A119" s="167" t="s">
        <v>4</v>
      </c>
      <c r="B119" s="168">
        <v>693</v>
      </c>
      <c r="C119" s="169">
        <v>324</v>
      </c>
      <c r="D119" s="169">
        <f t="shared" ref="D119:D121" si="164">SUM(B119:C119)</f>
        <v>1017</v>
      </c>
      <c r="E119" s="169">
        <v>80</v>
      </c>
      <c r="F119" s="169">
        <v>33</v>
      </c>
      <c r="G119" s="169">
        <f t="shared" ref="G119:G124" si="165">SUM(E119:F119)</f>
        <v>113</v>
      </c>
      <c r="H119" s="169">
        <v>2</v>
      </c>
      <c r="I119" s="169">
        <v>1</v>
      </c>
      <c r="J119" s="169">
        <f t="shared" ref="J119:J124" si="166">SUM(H119:I119)</f>
        <v>3</v>
      </c>
      <c r="K119" s="169">
        <v>45</v>
      </c>
      <c r="L119" s="169">
        <v>18</v>
      </c>
      <c r="M119" s="169">
        <f t="shared" ref="M119:M124" si="167">SUM(K119:L119)</f>
        <v>63</v>
      </c>
      <c r="N119" s="169">
        <v>36</v>
      </c>
      <c r="O119" s="169">
        <v>20</v>
      </c>
      <c r="P119" s="169">
        <f t="shared" ref="P119:P126" si="168">SUM(N119:O119)</f>
        <v>56</v>
      </c>
      <c r="Q119" s="169">
        <v>19</v>
      </c>
      <c r="R119" s="169">
        <v>8</v>
      </c>
      <c r="S119" s="169">
        <f t="shared" ref="S119:S126" si="169">SUM(Q119:R119)</f>
        <v>27</v>
      </c>
      <c r="T119" s="169">
        <v>1</v>
      </c>
      <c r="U119" s="169">
        <v>0</v>
      </c>
      <c r="V119" s="169">
        <f t="shared" ref="V119:V126" si="170">SUM(T119:U119)</f>
        <v>1</v>
      </c>
      <c r="W119" s="169">
        <v>31</v>
      </c>
      <c r="X119" s="169">
        <v>13</v>
      </c>
      <c r="Y119" s="169">
        <f t="shared" ref="Y119:Y126" si="171">SUM(W119:X119)</f>
        <v>44</v>
      </c>
      <c r="Z119" s="169">
        <f>Q119+N119+K119+H119+E119+B119+T119+W119</f>
        <v>907</v>
      </c>
      <c r="AA119" s="169">
        <f>R119+O119+L119+I119+F119+C119+U119+X119</f>
        <v>417</v>
      </c>
      <c r="AB119" s="170">
        <f>SUM(Z119:AA119)</f>
        <v>1324</v>
      </c>
    </row>
    <row r="120" spans="1:28" s="166" customFormat="1" x14ac:dyDescent="0.2">
      <c r="A120" s="171" t="s">
        <v>6</v>
      </c>
      <c r="B120" s="172">
        <v>308</v>
      </c>
      <c r="C120" s="173">
        <v>405</v>
      </c>
      <c r="D120" s="173">
        <f t="shared" si="164"/>
        <v>713</v>
      </c>
      <c r="E120" s="173">
        <v>17</v>
      </c>
      <c r="F120" s="173">
        <v>16</v>
      </c>
      <c r="G120" s="173">
        <f t="shared" si="165"/>
        <v>33</v>
      </c>
      <c r="H120" s="173">
        <v>1</v>
      </c>
      <c r="I120" s="173">
        <v>0</v>
      </c>
      <c r="J120" s="173">
        <f t="shared" si="166"/>
        <v>1</v>
      </c>
      <c r="K120" s="173">
        <v>33</v>
      </c>
      <c r="L120" s="173">
        <v>28</v>
      </c>
      <c r="M120" s="173">
        <f t="shared" si="167"/>
        <v>61</v>
      </c>
      <c r="N120" s="173">
        <v>18</v>
      </c>
      <c r="O120" s="173">
        <v>17</v>
      </c>
      <c r="P120" s="173">
        <f t="shared" si="168"/>
        <v>35</v>
      </c>
      <c r="Q120" s="173">
        <v>26</v>
      </c>
      <c r="R120" s="173">
        <v>31</v>
      </c>
      <c r="S120" s="173">
        <f t="shared" si="169"/>
        <v>57</v>
      </c>
      <c r="T120" s="173">
        <v>0</v>
      </c>
      <c r="U120" s="173">
        <v>0</v>
      </c>
      <c r="V120" s="173">
        <f t="shared" si="170"/>
        <v>0</v>
      </c>
      <c r="W120" s="173">
        <v>11</v>
      </c>
      <c r="X120" s="173">
        <v>10</v>
      </c>
      <c r="Y120" s="173">
        <f t="shared" si="171"/>
        <v>21</v>
      </c>
      <c r="Z120" s="173">
        <f t="shared" ref="Z120:Z126" si="172">Q120+N120+K120+H120+E120+B120+T120+W120</f>
        <v>414</v>
      </c>
      <c r="AA120" s="173">
        <f t="shared" ref="AA120:AA126" si="173">R120+O120+L120+I120+F120+C120+U120+X120</f>
        <v>507</v>
      </c>
      <c r="AB120" s="174">
        <f t="shared" ref="AB120:AB124" si="174">SUM(Z120:AA120)</f>
        <v>921</v>
      </c>
    </row>
    <row r="121" spans="1:28" s="166" customFormat="1" x14ac:dyDescent="0.2">
      <c r="A121" s="175" t="s">
        <v>5</v>
      </c>
      <c r="B121" s="172">
        <v>671</v>
      </c>
      <c r="C121" s="173">
        <v>115</v>
      </c>
      <c r="D121" s="173">
        <f t="shared" si="164"/>
        <v>786</v>
      </c>
      <c r="E121" s="173">
        <v>75</v>
      </c>
      <c r="F121" s="173">
        <v>10</v>
      </c>
      <c r="G121" s="173">
        <f t="shared" si="165"/>
        <v>85</v>
      </c>
      <c r="H121" s="173">
        <v>3</v>
      </c>
      <c r="I121" s="173">
        <v>0</v>
      </c>
      <c r="J121" s="173">
        <f t="shared" si="166"/>
        <v>3</v>
      </c>
      <c r="K121" s="173">
        <v>19</v>
      </c>
      <c r="L121" s="173">
        <v>7</v>
      </c>
      <c r="M121" s="173">
        <f t="shared" si="167"/>
        <v>26</v>
      </c>
      <c r="N121" s="173">
        <v>22</v>
      </c>
      <c r="O121" s="173">
        <v>5</v>
      </c>
      <c r="P121" s="173">
        <f t="shared" si="168"/>
        <v>27</v>
      </c>
      <c r="Q121" s="173">
        <v>11</v>
      </c>
      <c r="R121" s="173">
        <v>4</v>
      </c>
      <c r="S121" s="173">
        <f t="shared" si="169"/>
        <v>15</v>
      </c>
      <c r="T121" s="173">
        <v>1</v>
      </c>
      <c r="U121" s="173">
        <v>0</v>
      </c>
      <c r="V121" s="173">
        <f t="shared" si="170"/>
        <v>1</v>
      </c>
      <c r="W121" s="173">
        <v>21</v>
      </c>
      <c r="X121" s="173">
        <v>0</v>
      </c>
      <c r="Y121" s="173">
        <f t="shared" si="171"/>
        <v>21</v>
      </c>
      <c r="Z121" s="173">
        <f t="shared" si="172"/>
        <v>823</v>
      </c>
      <c r="AA121" s="173">
        <f t="shared" si="173"/>
        <v>141</v>
      </c>
      <c r="AB121" s="174">
        <f t="shared" si="174"/>
        <v>964</v>
      </c>
    </row>
    <row r="122" spans="1:28" s="166" customFormat="1" x14ac:dyDescent="0.2">
      <c r="A122" s="175" t="s">
        <v>7</v>
      </c>
      <c r="B122" s="172">
        <v>116</v>
      </c>
      <c r="C122" s="173">
        <v>604</v>
      </c>
      <c r="D122" s="173">
        <f>SUM(B122:C122)</f>
        <v>720</v>
      </c>
      <c r="E122" s="173">
        <v>13</v>
      </c>
      <c r="F122" s="173">
        <v>16</v>
      </c>
      <c r="G122" s="173">
        <f t="shared" si="165"/>
        <v>29</v>
      </c>
      <c r="H122" s="173">
        <v>0</v>
      </c>
      <c r="I122" s="173">
        <v>1</v>
      </c>
      <c r="J122" s="173">
        <f t="shared" si="166"/>
        <v>1</v>
      </c>
      <c r="K122" s="173">
        <v>28</v>
      </c>
      <c r="L122" s="173">
        <v>65</v>
      </c>
      <c r="M122" s="173">
        <f t="shared" si="167"/>
        <v>93</v>
      </c>
      <c r="N122" s="173">
        <v>7</v>
      </c>
      <c r="O122" s="173">
        <v>26</v>
      </c>
      <c r="P122" s="173">
        <f t="shared" si="168"/>
        <v>33</v>
      </c>
      <c r="Q122" s="173">
        <v>70</v>
      </c>
      <c r="R122" s="173">
        <v>168</v>
      </c>
      <c r="S122" s="173">
        <f t="shared" si="169"/>
        <v>238</v>
      </c>
      <c r="T122" s="173">
        <v>1</v>
      </c>
      <c r="U122" s="173">
        <v>1</v>
      </c>
      <c r="V122" s="173">
        <f t="shared" si="170"/>
        <v>2</v>
      </c>
      <c r="W122" s="173">
        <v>5</v>
      </c>
      <c r="X122" s="173">
        <v>23</v>
      </c>
      <c r="Y122" s="173">
        <f t="shared" si="171"/>
        <v>28</v>
      </c>
      <c r="Z122" s="173">
        <f t="shared" si="172"/>
        <v>240</v>
      </c>
      <c r="AA122" s="173">
        <f t="shared" si="173"/>
        <v>904</v>
      </c>
      <c r="AB122" s="174">
        <f t="shared" si="174"/>
        <v>1144</v>
      </c>
    </row>
    <row r="123" spans="1:28" s="166" customFormat="1" x14ac:dyDescent="0.2">
      <c r="A123" s="175" t="s">
        <v>9</v>
      </c>
      <c r="B123" s="172">
        <v>471</v>
      </c>
      <c r="C123" s="173">
        <v>179</v>
      </c>
      <c r="D123" s="173">
        <f>SUM(B123:C123)</f>
        <v>650</v>
      </c>
      <c r="E123" s="173">
        <v>33</v>
      </c>
      <c r="F123" s="173">
        <v>12</v>
      </c>
      <c r="G123" s="173">
        <f t="shared" si="165"/>
        <v>45</v>
      </c>
      <c r="H123" s="173">
        <v>2</v>
      </c>
      <c r="I123" s="173">
        <v>1</v>
      </c>
      <c r="J123" s="173">
        <f t="shared" si="166"/>
        <v>3</v>
      </c>
      <c r="K123" s="173">
        <v>38</v>
      </c>
      <c r="L123" s="173">
        <v>18</v>
      </c>
      <c r="M123" s="173">
        <f t="shared" si="167"/>
        <v>56</v>
      </c>
      <c r="N123" s="173">
        <v>18</v>
      </c>
      <c r="O123" s="173">
        <v>9</v>
      </c>
      <c r="P123" s="173">
        <f t="shared" si="168"/>
        <v>27</v>
      </c>
      <c r="Q123" s="173">
        <v>11</v>
      </c>
      <c r="R123" s="173">
        <v>7</v>
      </c>
      <c r="S123" s="173">
        <f t="shared" si="169"/>
        <v>18</v>
      </c>
      <c r="T123" s="173">
        <v>0</v>
      </c>
      <c r="U123" s="173">
        <v>0</v>
      </c>
      <c r="V123" s="173">
        <f t="shared" si="170"/>
        <v>0</v>
      </c>
      <c r="W123" s="173">
        <v>12</v>
      </c>
      <c r="X123" s="173">
        <v>3</v>
      </c>
      <c r="Y123" s="173">
        <f t="shared" si="171"/>
        <v>15</v>
      </c>
      <c r="Z123" s="173">
        <f t="shared" si="172"/>
        <v>585</v>
      </c>
      <c r="AA123" s="173">
        <f t="shared" si="173"/>
        <v>229</v>
      </c>
      <c r="AB123" s="174">
        <f t="shared" si="174"/>
        <v>814</v>
      </c>
    </row>
    <row r="124" spans="1:28" s="166" customFormat="1" x14ac:dyDescent="0.2">
      <c r="A124" s="171" t="s">
        <v>8</v>
      </c>
      <c r="B124" s="172">
        <v>375</v>
      </c>
      <c r="C124" s="173">
        <v>84</v>
      </c>
      <c r="D124" s="173">
        <f t="shared" ref="D124:D126" si="175">SUM(B124:C124)</f>
        <v>459</v>
      </c>
      <c r="E124" s="173">
        <v>38</v>
      </c>
      <c r="F124" s="173">
        <v>4</v>
      </c>
      <c r="G124" s="173">
        <f t="shared" si="165"/>
        <v>42</v>
      </c>
      <c r="H124" s="173">
        <v>1</v>
      </c>
      <c r="I124" s="173">
        <v>1</v>
      </c>
      <c r="J124" s="173">
        <f t="shared" si="166"/>
        <v>2</v>
      </c>
      <c r="K124" s="173">
        <v>22</v>
      </c>
      <c r="L124" s="173">
        <v>9</v>
      </c>
      <c r="M124" s="173">
        <f t="shared" si="167"/>
        <v>31</v>
      </c>
      <c r="N124" s="173">
        <v>19</v>
      </c>
      <c r="O124" s="173">
        <v>3</v>
      </c>
      <c r="P124" s="173">
        <f t="shared" si="168"/>
        <v>22</v>
      </c>
      <c r="Q124" s="173">
        <v>5</v>
      </c>
      <c r="R124" s="173">
        <v>3</v>
      </c>
      <c r="S124" s="173">
        <f t="shared" si="169"/>
        <v>8</v>
      </c>
      <c r="T124" s="173">
        <v>2</v>
      </c>
      <c r="U124" s="173">
        <v>1</v>
      </c>
      <c r="V124" s="173">
        <f t="shared" si="170"/>
        <v>3</v>
      </c>
      <c r="W124" s="173">
        <v>11</v>
      </c>
      <c r="X124" s="173">
        <v>3</v>
      </c>
      <c r="Y124" s="173">
        <f t="shared" si="171"/>
        <v>14</v>
      </c>
      <c r="Z124" s="173">
        <f t="shared" si="172"/>
        <v>473</v>
      </c>
      <c r="AA124" s="173">
        <f t="shared" si="173"/>
        <v>108</v>
      </c>
      <c r="AB124" s="174">
        <f t="shared" si="174"/>
        <v>581</v>
      </c>
    </row>
    <row r="125" spans="1:28" s="166" customFormat="1" x14ac:dyDescent="0.2">
      <c r="A125" s="171" t="s">
        <v>31</v>
      </c>
      <c r="B125" s="176">
        <v>0</v>
      </c>
      <c r="C125" s="177">
        <v>0</v>
      </c>
      <c r="D125" s="173">
        <f t="shared" si="175"/>
        <v>0</v>
      </c>
      <c r="E125" s="177">
        <v>0</v>
      </c>
      <c r="F125" s="177">
        <v>0</v>
      </c>
      <c r="G125" s="177">
        <v>0</v>
      </c>
      <c r="H125" s="177">
        <v>0</v>
      </c>
      <c r="I125" s="177">
        <v>0</v>
      </c>
      <c r="J125" s="177">
        <v>0</v>
      </c>
      <c r="K125" s="177">
        <v>0</v>
      </c>
      <c r="L125" s="177">
        <v>0</v>
      </c>
      <c r="M125" s="173">
        <f>SUM(K125:L125)</f>
        <v>0</v>
      </c>
      <c r="N125" s="177">
        <v>0</v>
      </c>
      <c r="O125" s="177">
        <v>0</v>
      </c>
      <c r="P125" s="173">
        <f t="shared" si="168"/>
        <v>0</v>
      </c>
      <c r="Q125" s="177">
        <v>0</v>
      </c>
      <c r="R125" s="177">
        <v>0</v>
      </c>
      <c r="S125" s="173">
        <f t="shared" si="169"/>
        <v>0</v>
      </c>
      <c r="T125" s="177">
        <v>0</v>
      </c>
      <c r="U125" s="177">
        <v>0</v>
      </c>
      <c r="V125" s="173">
        <f t="shared" si="170"/>
        <v>0</v>
      </c>
      <c r="W125" s="177">
        <v>0</v>
      </c>
      <c r="X125" s="177">
        <v>0</v>
      </c>
      <c r="Y125" s="177">
        <f t="shared" si="171"/>
        <v>0</v>
      </c>
      <c r="Z125" s="177">
        <f t="shared" si="172"/>
        <v>0</v>
      </c>
      <c r="AA125" s="177">
        <f t="shared" si="173"/>
        <v>0</v>
      </c>
      <c r="AB125" s="178">
        <f>SUM(Z125:AA125)</f>
        <v>0</v>
      </c>
    </row>
    <row r="126" spans="1:28" s="166" customFormat="1" x14ac:dyDescent="0.2">
      <c r="A126" s="179" t="s">
        <v>50</v>
      </c>
      <c r="B126" s="176">
        <v>64</v>
      </c>
      <c r="C126" s="177">
        <v>31</v>
      </c>
      <c r="D126" s="177">
        <f t="shared" si="175"/>
        <v>95</v>
      </c>
      <c r="E126" s="177">
        <v>7</v>
      </c>
      <c r="F126" s="177">
        <v>4</v>
      </c>
      <c r="G126" s="177">
        <f t="shared" ref="G126" si="176">SUM(E126:F126)</f>
        <v>11</v>
      </c>
      <c r="H126" s="177">
        <v>1</v>
      </c>
      <c r="I126" s="177">
        <v>1</v>
      </c>
      <c r="J126" s="177">
        <f t="shared" ref="J126" si="177">SUM(H126:I126)</f>
        <v>2</v>
      </c>
      <c r="K126" s="177">
        <v>4</v>
      </c>
      <c r="L126" s="177">
        <v>3</v>
      </c>
      <c r="M126" s="177">
        <f t="shared" ref="M126" si="178">SUM(K126:L126)</f>
        <v>7</v>
      </c>
      <c r="N126" s="177">
        <v>4</v>
      </c>
      <c r="O126" s="177">
        <v>3</v>
      </c>
      <c r="P126" s="177">
        <f t="shared" si="168"/>
        <v>7</v>
      </c>
      <c r="Q126" s="177">
        <v>2</v>
      </c>
      <c r="R126" s="177">
        <v>0</v>
      </c>
      <c r="S126" s="173">
        <f t="shared" si="169"/>
        <v>2</v>
      </c>
      <c r="T126" s="177">
        <v>0</v>
      </c>
      <c r="U126" s="177">
        <v>0</v>
      </c>
      <c r="V126" s="173">
        <f t="shared" si="170"/>
        <v>0</v>
      </c>
      <c r="W126" s="177">
        <v>3</v>
      </c>
      <c r="X126" s="177">
        <v>0</v>
      </c>
      <c r="Y126" s="177">
        <f t="shared" si="171"/>
        <v>3</v>
      </c>
      <c r="Z126" s="177">
        <f t="shared" si="172"/>
        <v>85</v>
      </c>
      <c r="AA126" s="177">
        <f t="shared" si="173"/>
        <v>42</v>
      </c>
      <c r="AB126" s="178">
        <f t="shared" ref="AB126" si="179">SUM(Z126:AA126)</f>
        <v>127</v>
      </c>
    </row>
    <row r="127" spans="1:28" s="166" customFormat="1" ht="13.5" thickBot="1" x14ac:dyDescent="0.25">
      <c r="A127" s="116" t="s">
        <v>3</v>
      </c>
      <c r="B127" s="180">
        <f t="shared" ref="B127:X127" si="180">SUM(B119:B126)</f>
        <v>2698</v>
      </c>
      <c r="C127" s="181">
        <f t="shared" si="180"/>
        <v>1742</v>
      </c>
      <c r="D127" s="181">
        <f t="shared" si="180"/>
        <v>4440</v>
      </c>
      <c r="E127" s="181">
        <f t="shared" si="180"/>
        <v>263</v>
      </c>
      <c r="F127" s="181">
        <f t="shared" si="180"/>
        <v>95</v>
      </c>
      <c r="G127" s="181">
        <f t="shared" si="180"/>
        <v>358</v>
      </c>
      <c r="H127" s="181">
        <f t="shared" si="180"/>
        <v>10</v>
      </c>
      <c r="I127" s="181">
        <f t="shared" si="180"/>
        <v>5</v>
      </c>
      <c r="J127" s="181">
        <f t="shared" si="180"/>
        <v>15</v>
      </c>
      <c r="K127" s="181">
        <f t="shared" si="180"/>
        <v>189</v>
      </c>
      <c r="L127" s="181">
        <f t="shared" si="180"/>
        <v>148</v>
      </c>
      <c r="M127" s="181">
        <f t="shared" si="180"/>
        <v>337</v>
      </c>
      <c r="N127" s="181">
        <f t="shared" si="180"/>
        <v>124</v>
      </c>
      <c r="O127" s="181">
        <f t="shared" si="180"/>
        <v>83</v>
      </c>
      <c r="P127" s="181">
        <f t="shared" si="180"/>
        <v>207</v>
      </c>
      <c r="Q127" s="181">
        <f t="shared" si="180"/>
        <v>144</v>
      </c>
      <c r="R127" s="181">
        <f t="shared" si="180"/>
        <v>221</v>
      </c>
      <c r="S127" s="181">
        <f t="shared" si="180"/>
        <v>365</v>
      </c>
      <c r="T127" s="181">
        <f t="shared" si="180"/>
        <v>5</v>
      </c>
      <c r="U127" s="181">
        <f t="shared" si="180"/>
        <v>2</v>
      </c>
      <c r="V127" s="181">
        <f t="shared" si="180"/>
        <v>7</v>
      </c>
      <c r="W127" s="181">
        <f t="shared" si="180"/>
        <v>94</v>
      </c>
      <c r="X127" s="181">
        <f t="shared" si="180"/>
        <v>52</v>
      </c>
      <c r="Y127" s="181">
        <f t="shared" ref="Y127" si="181">SUM(Y119:Y126)</f>
        <v>146</v>
      </c>
      <c r="Z127" s="181">
        <f>SUM(Z119:Z126)</f>
        <v>3527</v>
      </c>
      <c r="AA127" s="181">
        <f t="shared" ref="AA127:AB127" si="182">SUM(AA119:AA126)</f>
        <v>2348</v>
      </c>
      <c r="AB127" s="182">
        <f t="shared" si="182"/>
        <v>5875</v>
      </c>
    </row>
    <row r="128" spans="1:28" s="166" customFormat="1" ht="13.5" thickBo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64"/>
      <c r="V128" s="1"/>
      <c r="W128" s="1"/>
      <c r="X128" s="1"/>
      <c r="Y128" s="1"/>
    </row>
    <row r="129" spans="1:28" ht="25.5" x14ac:dyDescent="0.2">
      <c r="A129" s="150" t="s">
        <v>40</v>
      </c>
      <c r="B129" s="152" t="s">
        <v>41</v>
      </c>
      <c r="C129" s="153" t="s">
        <v>41</v>
      </c>
      <c r="D129" s="154" t="s">
        <v>41</v>
      </c>
      <c r="E129" s="155" t="s">
        <v>42</v>
      </c>
      <c r="F129" s="153" t="s">
        <v>42</v>
      </c>
      <c r="G129" s="154" t="s">
        <v>42</v>
      </c>
      <c r="H129" s="157" t="s">
        <v>43</v>
      </c>
      <c r="I129" s="158" t="s">
        <v>43</v>
      </c>
      <c r="J129" s="159" t="s">
        <v>43</v>
      </c>
      <c r="K129" s="155" t="s">
        <v>44</v>
      </c>
      <c r="L129" s="153" t="s">
        <v>44</v>
      </c>
      <c r="M129" s="154" t="s">
        <v>44</v>
      </c>
      <c r="N129" s="155" t="s">
        <v>45</v>
      </c>
      <c r="O129" s="153" t="s">
        <v>45</v>
      </c>
      <c r="P129" s="154" t="s">
        <v>45</v>
      </c>
      <c r="Q129" s="155" t="s">
        <v>46</v>
      </c>
      <c r="R129" s="153" t="s">
        <v>46</v>
      </c>
      <c r="S129" s="154" t="s">
        <v>46</v>
      </c>
      <c r="T129" s="157" t="s">
        <v>47</v>
      </c>
      <c r="U129" s="158" t="s">
        <v>47</v>
      </c>
      <c r="V129" s="159" t="s">
        <v>47</v>
      </c>
      <c r="W129" s="158" t="s">
        <v>86</v>
      </c>
      <c r="X129" s="158" t="s">
        <v>86</v>
      </c>
      <c r="Y129" s="158" t="s">
        <v>86</v>
      </c>
      <c r="Z129" s="155" t="s">
        <v>3</v>
      </c>
      <c r="AA129" s="153" t="s">
        <v>3</v>
      </c>
      <c r="AB129" s="156" t="s">
        <v>3</v>
      </c>
    </row>
    <row r="130" spans="1:28" ht="13.5" thickBot="1" x14ac:dyDescent="0.25">
      <c r="A130" s="151"/>
      <c r="B130" s="122" t="s">
        <v>48</v>
      </c>
      <c r="C130" s="123" t="s">
        <v>49</v>
      </c>
      <c r="D130" s="123" t="s">
        <v>3</v>
      </c>
      <c r="E130" s="122" t="s">
        <v>48</v>
      </c>
      <c r="F130" s="123" t="s">
        <v>49</v>
      </c>
      <c r="G130" s="123" t="s">
        <v>3</v>
      </c>
      <c r="H130" s="122" t="s">
        <v>48</v>
      </c>
      <c r="I130" s="123" t="s">
        <v>49</v>
      </c>
      <c r="J130" s="123" t="s">
        <v>3</v>
      </c>
      <c r="K130" s="122" t="s">
        <v>48</v>
      </c>
      <c r="L130" s="123" t="s">
        <v>49</v>
      </c>
      <c r="M130" s="123" t="s">
        <v>3</v>
      </c>
      <c r="N130" s="122" t="s">
        <v>48</v>
      </c>
      <c r="O130" s="123" t="s">
        <v>49</v>
      </c>
      <c r="P130" s="123" t="s">
        <v>3</v>
      </c>
      <c r="Q130" s="122" t="s">
        <v>48</v>
      </c>
      <c r="R130" s="123" t="s">
        <v>49</v>
      </c>
      <c r="S130" s="123" t="s">
        <v>3</v>
      </c>
      <c r="T130" s="122" t="s">
        <v>48</v>
      </c>
      <c r="U130" s="123" t="s">
        <v>49</v>
      </c>
      <c r="V130" s="123" t="s">
        <v>3</v>
      </c>
      <c r="W130" s="122" t="s">
        <v>48</v>
      </c>
      <c r="X130" s="123" t="s">
        <v>49</v>
      </c>
      <c r="Y130" s="123" t="s">
        <v>3</v>
      </c>
      <c r="Z130" s="122" t="s">
        <v>48</v>
      </c>
      <c r="AA130" s="123" t="s">
        <v>49</v>
      </c>
      <c r="AB130" s="124" t="s">
        <v>3</v>
      </c>
    </row>
    <row r="131" spans="1:28" x14ac:dyDescent="0.2">
      <c r="A131" s="125" t="s">
        <v>4</v>
      </c>
      <c r="B131" s="126">
        <v>2396</v>
      </c>
      <c r="C131" s="127">
        <v>1437</v>
      </c>
      <c r="D131" s="127">
        <f t="shared" ref="D131:D133" si="183">SUM(B131:C131)</f>
        <v>3833</v>
      </c>
      <c r="E131" s="127">
        <v>367</v>
      </c>
      <c r="F131" s="127">
        <v>154</v>
      </c>
      <c r="G131" s="127">
        <f t="shared" ref="G131:G136" si="184">SUM(E131:F131)</f>
        <v>521</v>
      </c>
      <c r="H131" s="127">
        <v>11</v>
      </c>
      <c r="I131" s="127">
        <v>8</v>
      </c>
      <c r="J131" s="127">
        <f t="shared" ref="J131:J136" si="185">SUM(H131:I131)</f>
        <v>19</v>
      </c>
      <c r="K131" s="127">
        <v>119</v>
      </c>
      <c r="L131" s="127">
        <v>67</v>
      </c>
      <c r="M131" s="127">
        <f t="shared" ref="M131:M136" si="186">SUM(K131:L131)</f>
        <v>186</v>
      </c>
      <c r="N131" s="127">
        <v>154</v>
      </c>
      <c r="O131" s="127">
        <v>79</v>
      </c>
      <c r="P131" s="127">
        <f t="shared" ref="P131:P138" si="187">SUM(N131:O131)</f>
        <v>233</v>
      </c>
      <c r="Q131" s="127">
        <v>70</v>
      </c>
      <c r="R131" s="127">
        <v>40</v>
      </c>
      <c r="S131" s="127">
        <f t="shared" ref="S131:S138" si="188">SUM(Q131:R131)</f>
        <v>110</v>
      </c>
      <c r="T131" s="127">
        <v>3</v>
      </c>
      <c r="U131" s="127">
        <v>1</v>
      </c>
      <c r="V131" s="127">
        <f t="shared" ref="V131:V138" si="189">SUM(T131:U131)</f>
        <v>4</v>
      </c>
      <c r="W131" s="127">
        <v>145</v>
      </c>
      <c r="X131" s="127">
        <v>69</v>
      </c>
      <c r="Y131" s="127">
        <f>SUM(W131:X131)</f>
        <v>214</v>
      </c>
      <c r="Z131" s="127">
        <f>Q131+N131+K131+H131+E131+B131+T131+W131</f>
        <v>3265</v>
      </c>
      <c r="AA131" s="127">
        <f>R131+O131+L131+I131+F131+C131+U131+X131</f>
        <v>1855</v>
      </c>
      <c r="AB131" s="128">
        <f>SUM(Z131:AA131)</f>
        <v>5120</v>
      </c>
    </row>
    <row r="132" spans="1:28" x14ac:dyDescent="0.2">
      <c r="A132" s="129" t="s">
        <v>6</v>
      </c>
      <c r="B132" s="130">
        <v>795</v>
      </c>
      <c r="C132" s="131">
        <v>1213</v>
      </c>
      <c r="D132" s="131">
        <f t="shared" si="183"/>
        <v>2008</v>
      </c>
      <c r="E132" s="131">
        <v>60</v>
      </c>
      <c r="F132" s="131">
        <v>82</v>
      </c>
      <c r="G132" s="131">
        <f t="shared" si="184"/>
        <v>142</v>
      </c>
      <c r="H132" s="131">
        <v>3</v>
      </c>
      <c r="I132" s="131">
        <v>4</v>
      </c>
      <c r="J132" s="131">
        <f t="shared" si="185"/>
        <v>7</v>
      </c>
      <c r="K132" s="131">
        <v>65</v>
      </c>
      <c r="L132" s="131">
        <v>63</v>
      </c>
      <c r="M132" s="131">
        <f t="shared" si="186"/>
        <v>128</v>
      </c>
      <c r="N132" s="131">
        <v>32</v>
      </c>
      <c r="O132" s="131">
        <v>54</v>
      </c>
      <c r="P132" s="131">
        <f t="shared" si="187"/>
        <v>86</v>
      </c>
      <c r="Q132" s="131">
        <v>66</v>
      </c>
      <c r="R132" s="131">
        <v>66</v>
      </c>
      <c r="S132" s="131">
        <f t="shared" si="188"/>
        <v>132</v>
      </c>
      <c r="T132" s="131">
        <v>1</v>
      </c>
      <c r="U132" s="131">
        <v>1</v>
      </c>
      <c r="V132" s="131">
        <f t="shared" si="189"/>
        <v>2</v>
      </c>
      <c r="W132" s="131">
        <v>27</v>
      </c>
      <c r="X132" s="131">
        <v>28</v>
      </c>
      <c r="Y132" s="131">
        <f t="shared" ref="Y132:Y138" si="190">SUM(W132:X132)</f>
        <v>55</v>
      </c>
      <c r="Z132" s="131">
        <f t="shared" ref="Z132:Z138" si="191">Q132+N132+K132+H132+E132+B132+T132+W132</f>
        <v>1049</v>
      </c>
      <c r="AA132" s="131">
        <f t="shared" ref="AA132:AA138" si="192">R132+O132+L132+I132+F132+C132+U132+X132</f>
        <v>1511</v>
      </c>
      <c r="AB132" s="132">
        <f t="shared" ref="AB132:AB136" si="193">SUM(Z132:AA132)</f>
        <v>2560</v>
      </c>
    </row>
    <row r="133" spans="1:28" x14ac:dyDescent="0.2">
      <c r="A133" s="133" t="s">
        <v>5</v>
      </c>
      <c r="B133" s="130">
        <v>1224</v>
      </c>
      <c r="C133" s="131">
        <v>205</v>
      </c>
      <c r="D133" s="131">
        <f t="shared" si="183"/>
        <v>1429</v>
      </c>
      <c r="E133" s="131">
        <v>141</v>
      </c>
      <c r="F133" s="131">
        <v>24</v>
      </c>
      <c r="G133" s="131">
        <f t="shared" si="184"/>
        <v>165</v>
      </c>
      <c r="H133" s="131">
        <v>7</v>
      </c>
      <c r="I133" s="131">
        <v>0</v>
      </c>
      <c r="J133" s="131">
        <f t="shared" si="185"/>
        <v>7</v>
      </c>
      <c r="K133" s="131">
        <v>34</v>
      </c>
      <c r="L133" s="131">
        <v>12</v>
      </c>
      <c r="M133" s="131">
        <f t="shared" si="186"/>
        <v>46</v>
      </c>
      <c r="N133" s="131">
        <v>44</v>
      </c>
      <c r="O133" s="131">
        <v>10</v>
      </c>
      <c r="P133" s="131">
        <f t="shared" si="187"/>
        <v>54</v>
      </c>
      <c r="Q133" s="131">
        <v>24</v>
      </c>
      <c r="R133" s="131">
        <v>7</v>
      </c>
      <c r="S133" s="131">
        <f t="shared" si="188"/>
        <v>31</v>
      </c>
      <c r="T133" s="131">
        <v>1</v>
      </c>
      <c r="U133" s="131">
        <v>0</v>
      </c>
      <c r="V133" s="131">
        <f t="shared" si="189"/>
        <v>1</v>
      </c>
      <c r="W133" s="131">
        <v>41</v>
      </c>
      <c r="X133" s="131">
        <v>7</v>
      </c>
      <c r="Y133" s="131">
        <f t="shared" si="190"/>
        <v>48</v>
      </c>
      <c r="Z133" s="131">
        <f t="shared" si="191"/>
        <v>1516</v>
      </c>
      <c r="AA133" s="131">
        <f t="shared" si="192"/>
        <v>265</v>
      </c>
      <c r="AB133" s="132">
        <f t="shared" si="193"/>
        <v>1781</v>
      </c>
    </row>
    <row r="134" spans="1:28" x14ac:dyDescent="0.2">
      <c r="A134" s="133" t="s">
        <v>7</v>
      </c>
      <c r="B134" s="130">
        <v>341</v>
      </c>
      <c r="C134" s="131">
        <v>1790</v>
      </c>
      <c r="D134" s="131">
        <f>SUM(B134:C134)</f>
        <v>2131</v>
      </c>
      <c r="E134" s="131">
        <v>37</v>
      </c>
      <c r="F134" s="131">
        <v>102</v>
      </c>
      <c r="G134" s="131">
        <f t="shared" si="184"/>
        <v>139</v>
      </c>
      <c r="H134" s="131">
        <v>4</v>
      </c>
      <c r="I134" s="131">
        <v>4</v>
      </c>
      <c r="J134" s="131">
        <f t="shared" si="185"/>
        <v>8</v>
      </c>
      <c r="K134" s="131">
        <v>57</v>
      </c>
      <c r="L134" s="131">
        <v>184</v>
      </c>
      <c r="M134" s="131">
        <f t="shared" si="186"/>
        <v>241</v>
      </c>
      <c r="N134" s="131">
        <v>25</v>
      </c>
      <c r="O134" s="131">
        <v>91</v>
      </c>
      <c r="P134" s="131">
        <f t="shared" si="187"/>
        <v>116</v>
      </c>
      <c r="Q134" s="131">
        <v>157</v>
      </c>
      <c r="R134" s="131">
        <v>340</v>
      </c>
      <c r="S134" s="131">
        <f t="shared" si="188"/>
        <v>497</v>
      </c>
      <c r="T134" s="131">
        <v>1</v>
      </c>
      <c r="U134" s="131">
        <v>3</v>
      </c>
      <c r="V134" s="131">
        <f t="shared" si="189"/>
        <v>4</v>
      </c>
      <c r="W134" s="131">
        <v>13</v>
      </c>
      <c r="X134" s="131">
        <v>59</v>
      </c>
      <c r="Y134" s="131">
        <f t="shared" si="190"/>
        <v>72</v>
      </c>
      <c r="Z134" s="131">
        <f t="shared" si="191"/>
        <v>635</v>
      </c>
      <c r="AA134" s="131">
        <f t="shared" si="192"/>
        <v>2573</v>
      </c>
      <c r="AB134" s="132">
        <f t="shared" si="193"/>
        <v>3208</v>
      </c>
    </row>
    <row r="135" spans="1:28" x14ac:dyDescent="0.2">
      <c r="A135" s="133" t="s">
        <v>9</v>
      </c>
      <c r="B135" s="130">
        <v>1066</v>
      </c>
      <c r="C135" s="131">
        <v>412</v>
      </c>
      <c r="D135" s="131">
        <f>SUM(B135:C135)</f>
        <v>1478</v>
      </c>
      <c r="E135" s="131">
        <v>104</v>
      </c>
      <c r="F135" s="131">
        <v>47</v>
      </c>
      <c r="G135" s="131">
        <f t="shared" si="184"/>
        <v>151</v>
      </c>
      <c r="H135" s="131">
        <v>3</v>
      </c>
      <c r="I135" s="131">
        <v>3</v>
      </c>
      <c r="J135" s="131">
        <f t="shared" si="185"/>
        <v>6</v>
      </c>
      <c r="K135" s="131">
        <v>77</v>
      </c>
      <c r="L135" s="131">
        <v>43</v>
      </c>
      <c r="M135" s="131">
        <f t="shared" si="186"/>
        <v>120</v>
      </c>
      <c r="N135" s="131">
        <v>43</v>
      </c>
      <c r="O135" s="131">
        <v>19</v>
      </c>
      <c r="P135" s="131">
        <f t="shared" si="187"/>
        <v>62</v>
      </c>
      <c r="Q135" s="131">
        <v>33</v>
      </c>
      <c r="R135" s="131">
        <v>11</v>
      </c>
      <c r="S135" s="131">
        <f t="shared" si="188"/>
        <v>44</v>
      </c>
      <c r="T135" s="131">
        <v>1</v>
      </c>
      <c r="U135" s="131">
        <v>0</v>
      </c>
      <c r="V135" s="131">
        <f t="shared" si="189"/>
        <v>1</v>
      </c>
      <c r="W135" s="131">
        <v>39</v>
      </c>
      <c r="X135" s="131">
        <v>13</v>
      </c>
      <c r="Y135" s="131">
        <f t="shared" si="190"/>
        <v>52</v>
      </c>
      <c r="Z135" s="131">
        <f t="shared" si="191"/>
        <v>1366</v>
      </c>
      <c r="AA135" s="131">
        <f t="shared" si="192"/>
        <v>548</v>
      </c>
      <c r="AB135" s="132">
        <f t="shared" si="193"/>
        <v>1914</v>
      </c>
    </row>
    <row r="136" spans="1:28" x14ac:dyDescent="0.2">
      <c r="A136" s="129" t="s">
        <v>8</v>
      </c>
      <c r="B136" s="130">
        <v>933</v>
      </c>
      <c r="C136" s="131">
        <v>205</v>
      </c>
      <c r="D136" s="131">
        <f t="shared" ref="D136:D138" si="194">SUM(B136:C136)</f>
        <v>1138</v>
      </c>
      <c r="E136" s="131">
        <v>90</v>
      </c>
      <c r="F136" s="131">
        <v>12</v>
      </c>
      <c r="G136" s="131">
        <f t="shared" si="184"/>
        <v>102</v>
      </c>
      <c r="H136" s="131">
        <v>2</v>
      </c>
      <c r="I136" s="131">
        <v>2</v>
      </c>
      <c r="J136" s="131">
        <f t="shared" si="185"/>
        <v>4</v>
      </c>
      <c r="K136" s="131">
        <v>59</v>
      </c>
      <c r="L136" s="131">
        <v>31</v>
      </c>
      <c r="M136" s="131">
        <f t="shared" si="186"/>
        <v>90</v>
      </c>
      <c r="N136" s="131">
        <v>42</v>
      </c>
      <c r="O136" s="131">
        <v>8</v>
      </c>
      <c r="P136" s="131">
        <f t="shared" si="187"/>
        <v>50</v>
      </c>
      <c r="Q136" s="131">
        <v>14</v>
      </c>
      <c r="R136" s="131">
        <v>2</v>
      </c>
      <c r="S136" s="131">
        <f t="shared" si="188"/>
        <v>16</v>
      </c>
      <c r="T136" s="131">
        <v>3</v>
      </c>
      <c r="U136" s="131">
        <v>1</v>
      </c>
      <c r="V136" s="131">
        <f t="shared" si="189"/>
        <v>4</v>
      </c>
      <c r="W136" s="131">
        <v>28</v>
      </c>
      <c r="X136" s="131">
        <v>7</v>
      </c>
      <c r="Y136" s="131">
        <f t="shared" si="190"/>
        <v>35</v>
      </c>
      <c r="Z136" s="131">
        <f t="shared" si="191"/>
        <v>1171</v>
      </c>
      <c r="AA136" s="131">
        <f t="shared" si="192"/>
        <v>268</v>
      </c>
      <c r="AB136" s="132">
        <f t="shared" si="193"/>
        <v>1439</v>
      </c>
    </row>
    <row r="137" spans="1:28" x14ac:dyDescent="0.2">
      <c r="A137" s="129" t="s">
        <v>31</v>
      </c>
      <c r="B137" s="134">
        <v>113</v>
      </c>
      <c r="C137" s="135">
        <v>132</v>
      </c>
      <c r="D137" s="131">
        <f t="shared" si="194"/>
        <v>245</v>
      </c>
      <c r="E137" s="135">
        <v>11</v>
      </c>
      <c r="F137" s="135">
        <v>9</v>
      </c>
      <c r="G137" s="135">
        <v>0</v>
      </c>
      <c r="H137" s="135">
        <v>0</v>
      </c>
      <c r="I137" s="135">
        <v>1</v>
      </c>
      <c r="J137" s="135">
        <v>0</v>
      </c>
      <c r="K137" s="135">
        <v>68</v>
      </c>
      <c r="L137" s="135">
        <v>61</v>
      </c>
      <c r="M137" s="131">
        <f>SUM(K137:L137)</f>
        <v>129</v>
      </c>
      <c r="N137" s="135">
        <v>15</v>
      </c>
      <c r="O137" s="135">
        <v>9</v>
      </c>
      <c r="P137" s="131">
        <f t="shared" si="187"/>
        <v>24</v>
      </c>
      <c r="Q137" s="135">
        <v>6</v>
      </c>
      <c r="R137" s="135">
        <v>11</v>
      </c>
      <c r="S137" s="131">
        <f t="shared" si="188"/>
        <v>17</v>
      </c>
      <c r="T137" s="135">
        <v>0</v>
      </c>
      <c r="U137" s="135">
        <v>0</v>
      </c>
      <c r="V137" s="131">
        <f t="shared" si="189"/>
        <v>0</v>
      </c>
      <c r="W137" s="135">
        <v>13</v>
      </c>
      <c r="X137" s="135">
        <v>5</v>
      </c>
      <c r="Y137" s="135">
        <f t="shared" si="190"/>
        <v>18</v>
      </c>
      <c r="Z137" s="135">
        <f t="shared" si="191"/>
        <v>226</v>
      </c>
      <c r="AA137" s="135">
        <f t="shared" si="192"/>
        <v>228</v>
      </c>
      <c r="AB137" s="136">
        <f>SUM(Z137:AA137)</f>
        <v>454</v>
      </c>
    </row>
    <row r="138" spans="1:28" x14ac:dyDescent="0.2">
      <c r="A138" s="137" t="s">
        <v>50</v>
      </c>
      <c r="B138" s="134">
        <v>268</v>
      </c>
      <c r="C138" s="135">
        <v>128</v>
      </c>
      <c r="D138" s="135">
        <f t="shared" si="194"/>
        <v>396</v>
      </c>
      <c r="E138" s="135">
        <v>65</v>
      </c>
      <c r="F138" s="135">
        <v>14</v>
      </c>
      <c r="G138" s="135">
        <f t="shared" ref="G138" si="195">SUM(E138:F138)</f>
        <v>79</v>
      </c>
      <c r="H138" s="135">
        <v>1</v>
      </c>
      <c r="I138" s="135">
        <v>1</v>
      </c>
      <c r="J138" s="135">
        <f t="shared" ref="J138" si="196">SUM(H138:I138)</f>
        <v>2</v>
      </c>
      <c r="K138" s="135">
        <v>14</v>
      </c>
      <c r="L138" s="135">
        <v>5</v>
      </c>
      <c r="M138" s="135">
        <f t="shared" ref="M138" si="197">SUM(K138:L138)</f>
        <v>19</v>
      </c>
      <c r="N138" s="135">
        <v>20</v>
      </c>
      <c r="O138" s="135">
        <v>13</v>
      </c>
      <c r="P138" s="135">
        <f t="shared" si="187"/>
        <v>33</v>
      </c>
      <c r="Q138" s="135">
        <v>8</v>
      </c>
      <c r="R138" s="135">
        <v>3</v>
      </c>
      <c r="S138" s="131">
        <f t="shared" si="188"/>
        <v>11</v>
      </c>
      <c r="T138" s="135">
        <v>0</v>
      </c>
      <c r="U138" s="135">
        <v>0</v>
      </c>
      <c r="V138" s="131">
        <f t="shared" si="189"/>
        <v>0</v>
      </c>
      <c r="W138" s="135">
        <v>12</v>
      </c>
      <c r="X138" s="135">
        <v>8</v>
      </c>
      <c r="Y138" s="135">
        <f t="shared" si="190"/>
        <v>20</v>
      </c>
      <c r="Z138" s="135">
        <f t="shared" si="191"/>
        <v>388</v>
      </c>
      <c r="AA138" s="135">
        <f t="shared" si="192"/>
        <v>172</v>
      </c>
      <c r="AB138" s="136">
        <f t="shared" ref="AB138" si="198">SUM(Z138:AA138)</f>
        <v>560</v>
      </c>
    </row>
    <row r="139" spans="1:28" ht="13.5" thickBot="1" x14ac:dyDescent="0.25">
      <c r="A139" s="138" t="s">
        <v>3</v>
      </c>
      <c r="B139" s="139">
        <f t="shared" ref="B139:AB139" si="199">SUM(B131:B138)</f>
        <v>7136</v>
      </c>
      <c r="C139" s="140">
        <f t="shared" si="199"/>
        <v>5522</v>
      </c>
      <c r="D139" s="140">
        <f t="shared" si="199"/>
        <v>12658</v>
      </c>
      <c r="E139" s="140">
        <f t="shared" si="199"/>
        <v>875</v>
      </c>
      <c r="F139" s="140">
        <f t="shared" si="199"/>
        <v>444</v>
      </c>
      <c r="G139" s="140">
        <f t="shared" si="199"/>
        <v>1299</v>
      </c>
      <c r="H139" s="140">
        <f t="shared" si="199"/>
        <v>31</v>
      </c>
      <c r="I139" s="140">
        <f t="shared" si="199"/>
        <v>23</v>
      </c>
      <c r="J139" s="140">
        <f t="shared" si="199"/>
        <v>53</v>
      </c>
      <c r="K139" s="140">
        <f t="shared" si="199"/>
        <v>493</v>
      </c>
      <c r="L139" s="140">
        <f t="shared" si="199"/>
        <v>466</v>
      </c>
      <c r="M139" s="140">
        <f t="shared" si="199"/>
        <v>959</v>
      </c>
      <c r="N139" s="140">
        <f t="shared" si="199"/>
        <v>375</v>
      </c>
      <c r="O139" s="140">
        <f t="shared" si="199"/>
        <v>283</v>
      </c>
      <c r="P139" s="140">
        <f t="shared" si="199"/>
        <v>658</v>
      </c>
      <c r="Q139" s="140">
        <f t="shared" si="199"/>
        <v>378</v>
      </c>
      <c r="R139" s="140">
        <f t="shared" si="199"/>
        <v>480</v>
      </c>
      <c r="S139" s="140">
        <f t="shared" si="199"/>
        <v>858</v>
      </c>
      <c r="T139" s="140">
        <f t="shared" si="199"/>
        <v>10</v>
      </c>
      <c r="U139" s="140">
        <f t="shared" si="199"/>
        <v>6</v>
      </c>
      <c r="V139" s="140">
        <f t="shared" si="199"/>
        <v>16</v>
      </c>
      <c r="W139" s="140">
        <f>SUM(W131:W138)</f>
        <v>318</v>
      </c>
      <c r="X139" s="140">
        <f t="shared" si="199"/>
        <v>196</v>
      </c>
      <c r="Y139" s="140">
        <f t="shared" si="199"/>
        <v>514</v>
      </c>
      <c r="Z139" s="140">
        <f t="shared" si="199"/>
        <v>9616</v>
      </c>
      <c r="AA139" s="140">
        <f t="shared" si="199"/>
        <v>7420</v>
      </c>
      <c r="AB139" s="141">
        <f t="shared" si="199"/>
        <v>17036</v>
      </c>
    </row>
    <row r="140" spans="1:28" ht="13.5" thickBot="1" x14ac:dyDescent="0.25">
      <c r="V140" s="118"/>
    </row>
    <row r="141" spans="1:28" ht="25.5" x14ac:dyDescent="0.2">
      <c r="A141" s="161" t="s">
        <v>51</v>
      </c>
      <c r="B141" s="152" t="s">
        <v>41</v>
      </c>
      <c r="C141" s="153" t="s">
        <v>41</v>
      </c>
      <c r="D141" s="154" t="s">
        <v>41</v>
      </c>
      <c r="E141" s="155" t="s">
        <v>42</v>
      </c>
      <c r="F141" s="153" t="s">
        <v>42</v>
      </c>
      <c r="G141" s="154" t="s">
        <v>42</v>
      </c>
      <c r="H141" s="157" t="s">
        <v>43</v>
      </c>
      <c r="I141" s="158" t="s">
        <v>43</v>
      </c>
      <c r="J141" s="159" t="s">
        <v>43</v>
      </c>
      <c r="K141" s="155" t="s">
        <v>44</v>
      </c>
      <c r="L141" s="153" t="s">
        <v>44</v>
      </c>
      <c r="M141" s="154" t="s">
        <v>44</v>
      </c>
      <c r="N141" s="155" t="s">
        <v>45</v>
      </c>
      <c r="O141" s="153" t="s">
        <v>45</v>
      </c>
      <c r="P141" s="154" t="s">
        <v>45</v>
      </c>
      <c r="Q141" s="155" t="s">
        <v>46</v>
      </c>
      <c r="R141" s="153" t="s">
        <v>46</v>
      </c>
      <c r="S141" s="154" t="s">
        <v>46</v>
      </c>
      <c r="T141" s="157" t="s">
        <v>47</v>
      </c>
      <c r="U141" s="158" t="s">
        <v>47</v>
      </c>
      <c r="V141" s="159" t="s">
        <v>47</v>
      </c>
      <c r="W141" s="158" t="s">
        <v>86</v>
      </c>
      <c r="X141" s="158" t="s">
        <v>86</v>
      </c>
      <c r="Y141" s="158" t="s">
        <v>86</v>
      </c>
      <c r="Z141" s="155" t="s">
        <v>3</v>
      </c>
      <c r="AA141" s="153" t="s">
        <v>3</v>
      </c>
      <c r="AB141" s="156" t="s">
        <v>3</v>
      </c>
    </row>
    <row r="142" spans="1:28" ht="13.5" thickBot="1" x14ac:dyDescent="0.25">
      <c r="A142" s="162"/>
      <c r="B142" s="122" t="s">
        <v>48</v>
      </c>
      <c r="C142" s="123" t="s">
        <v>49</v>
      </c>
      <c r="D142" s="123" t="s">
        <v>3</v>
      </c>
      <c r="E142" s="122" t="s">
        <v>48</v>
      </c>
      <c r="F142" s="123" t="s">
        <v>49</v>
      </c>
      <c r="G142" s="123" t="s">
        <v>3</v>
      </c>
      <c r="H142" s="122" t="s">
        <v>48</v>
      </c>
      <c r="I142" s="123" t="s">
        <v>49</v>
      </c>
      <c r="J142" s="123" t="s">
        <v>3</v>
      </c>
      <c r="K142" s="122" t="s">
        <v>48</v>
      </c>
      <c r="L142" s="123" t="s">
        <v>49</v>
      </c>
      <c r="M142" s="123" t="s">
        <v>3</v>
      </c>
      <c r="N142" s="122" t="s">
        <v>48</v>
      </c>
      <c r="O142" s="123" t="s">
        <v>49</v>
      </c>
      <c r="P142" s="123" t="s">
        <v>3</v>
      </c>
      <c r="Q142" s="122" t="s">
        <v>48</v>
      </c>
      <c r="R142" s="123" t="s">
        <v>49</v>
      </c>
      <c r="S142" s="123" t="s">
        <v>3</v>
      </c>
      <c r="T142" s="122" t="s">
        <v>48</v>
      </c>
      <c r="U142" s="123" t="s">
        <v>49</v>
      </c>
      <c r="V142" s="123" t="s">
        <v>3</v>
      </c>
      <c r="W142" s="122" t="s">
        <v>48</v>
      </c>
      <c r="X142" s="123" t="s">
        <v>49</v>
      </c>
      <c r="Y142" s="123" t="s">
        <v>3</v>
      </c>
      <c r="Z142" s="122" t="s">
        <v>48</v>
      </c>
      <c r="AA142" s="123" t="s">
        <v>49</v>
      </c>
      <c r="AB142" s="124" t="s">
        <v>3</v>
      </c>
    </row>
    <row r="143" spans="1:28" x14ac:dyDescent="0.2">
      <c r="A143" s="125" t="s">
        <v>4</v>
      </c>
      <c r="B143" s="126">
        <v>2571</v>
      </c>
      <c r="C143" s="127">
        <v>1549</v>
      </c>
      <c r="D143" s="127">
        <f t="shared" ref="D143:D145" si="200">SUM(B143:C143)</f>
        <v>4120</v>
      </c>
      <c r="E143" s="127">
        <v>411</v>
      </c>
      <c r="F143" s="127">
        <v>159</v>
      </c>
      <c r="G143" s="127">
        <f t="shared" ref="G143:G148" si="201">SUM(E143:F143)</f>
        <v>570</v>
      </c>
      <c r="H143" s="127">
        <v>11</v>
      </c>
      <c r="I143" s="127">
        <v>10</v>
      </c>
      <c r="J143" s="127">
        <f t="shared" ref="J143:J148" si="202">SUM(H143:I143)</f>
        <v>21</v>
      </c>
      <c r="K143" s="127">
        <v>123</v>
      </c>
      <c r="L143" s="127">
        <v>72</v>
      </c>
      <c r="M143" s="127">
        <f t="shared" ref="M143:M148" si="203">SUM(K143:L143)</f>
        <v>195</v>
      </c>
      <c r="N143" s="127">
        <v>161</v>
      </c>
      <c r="O143" s="127">
        <v>89</v>
      </c>
      <c r="P143" s="127">
        <f t="shared" ref="P143:P150" si="204">SUM(N143:O143)</f>
        <v>250</v>
      </c>
      <c r="Q143" s="127">
        <v>64</v>
      </c>
      <c r="R143" s="127">
        <v>41</v>
      </c>
      <c r="S143" s="127">
        <f t="shared" ref="S143:S150" si="205">SUM(Q143:R143)</f>
        <v>105</v>
      </c>
      <c r="T143" s="127">
        <v>4</v>
      </c>
      <c r="U143" s="127">
        <v>0</v>
      </c>
      <c r="V143" s="127">
        <f t="shared" ref="V143:V150" si="206">SUM(T143:U143)</f>
        <v>4</v>
      </c>
      <c r="W143" s="127">
        <v>160</v>
      </c>
      <c r="X143" s="127">
        <v>74</v>
      </c>
      <c r="Y143" s="127">
        <f t="shared" ref="Y143:Y150" si="207">SUM(W143:X143)</f>
        <v>234</v>
      </c>
      <c r="Z143" s="127">
        <f>Q143+N143+K143+H143+E143+B143+T143+W143</f>
        <v>3505</v>
      </c>
      <c r="AA143" s="127">
        <f>R143+O143+L143+I143+F143+C143+U143+X143</f>
        <v>1994</v>
      </c>
      <c r="AB143" s="128">
        <f t="shared" ref="AB143:AB148" si="208">SUM(Z143:AA143)</f>
        <v>5499</v>
      </c>
    </row>
    <row r="144" spans="1:28" x14ac:dyDescent="0.2">
      <c r="A144" s="129" t="s">
        <v>6</v>
      </c>
      <c r="B144" s="130">
        <v>847</v>
      </c>
      <c r="C144" s="131">
        <v>1279</v>
      </c>
      <c r="D144" s="131">
        <f t="shared" si="200"/>
        <v>2126</v>
      </c>
      <c r="E144" s="131">
        <v>57</v>
      </c>
      <c r="F144" s="131">
        <v>90</v>
      </c>
      <c r="G144" s="131">
        <f t="shared" si="201"/>
        <v>147</v>
      </c>
      <c r="H144" s="131">
        <v>3</v>
      </c>
      <c r="I144" s="131">
        <v>3</v>
      </c>
      <c r="J144" s="131">
        <f t="shared" si="202"/>
        <v>6</v>
      </c>
      <c r="K144" s="131">
        <v>73</v>
      </c>
      <c r="L144" s="131">
        <v>67</v>
      </c>
      <c r="M144" s="131">
        <f t="shared" si="203"/>
        <v>140</v>
      </c>
      <c r="N144" s="131">
        <v>41</v>
      </c>
      <c r="O144" s="131">
        <v>55</v>
      </c>
      <c r="P144" s="131">
        <f t="shared" si="204"/>
        <v>96</v>
      </c>
      <c r="Q144" s="131">
        <v>71</v>
      </c>
      <c r="R144" s="131">
        <v>64</v>
      </c>
      <c r="S144" s="131">
        <f t="shared" si="205"/>
        <v>135</v>
      </c>
      <c r="T144" s="131">
        <v>1</v>
      </c>
      <c r="U144" s="131">
        <v>1</v>
      </c>
      <c r="V144" s="131">
        <f t="shared" si="206"/>
        <v>2</v>
      </c>
      <c r="W144" s="131">
        <v>30</v>
      </c>
      <c r="X144" s="131">
        <v>35</v>
      </c>
      <c r="Y144" s="131">
        <f t="shared" si="207"/>
        <v>65</v>
      </c>
      <c r="Z144" s="131">
        <f t="shared" ref="Z144:Z150" si="209">Q144+N144+K144+H144+E144+B144+T144+W144</f>
        <v>1123</v>
      </c>
      <c r="AA144" s="131">
        <f t="shared" ref="AA144:AA150" si="210">R144+O144+L144+I144+F144+C144+U144+X144</f>
        <v>1594</v>
      </c>
      <c r="AB144" s="132">
        <f t="shared" si="208"/>
        <v>2717</v>
      </c>
    </row>
    <row r="145" spans="1:28" x14ac:dyDescent="0.2">
      <c r="A145" s="133" t="s">
        <v>5</v>
      </c>
      <c r="B145" s="130">
        <v>1304</v>
      </c>
      <c r="C145" s="131">
        <v>208</v>
      </c>
      <c r="D145" s="131">
        <f t="shared" si="200"/>
        <v>1512</v>
      </c>
      <c r="E145" s="131">
        <v>148</v>
      </c>
      <c r="F145" s="131">
        <v>24</v>
      </c>
      <c r="G145" s="131">
        <f t="shared" si="201"/>
        <v>172</v>
      </c>
      <c r="H145" s="131">
        <v>6</v>
      </c>
      <c r="I145" s="131">
        <v>0</v>
      </c>
      <c r="J145" s="131">
        <f t="shared" si="202"/>
        <v>6</v>
      </c>
      <c r="K145" s="131">
        <v>36</v>
      </c>
      <c r="L145" s="131">
        <v>13</v>
      </c>
      <c r="M145" s="131">
        <f t="shared" si="203"/>
        <v>49</v>
      </c>
      <c r="N145" s="131">
        <v>44</v>
      </c>
      <c r="O145" s="131">
        <v>10</v>
      </c>
      <c r="P145" s="131">
        <f t="shared" si="204"/>
        <v>54</v>
      </c>
      <c r="Q145" s="131">
        <v>22</v>
      </c>
      <c r="R145" s="131">
        <v>9</v>
      </c>
      <c r="S145" s="131">
        <f t="shared" si="205"/>
        <v>31</v>
      </c>
      <c r="T145" s="131">
        <v>1</v>
      </c>
      <c r="U145" s="131">
        <v>0</v>
      </c>
      <c r="V145" s="131">
        <f t="shared" si="206"/>
        <v>1</v>
      </c>
      <c r="W145" s="131">
        <v>40</v>
      </c>
      <c r="X145" s="131">
        <v>7</v>
      </c>
      <c r="Y145" s="131">
        <f t="shared" si="207"/>
        <v>47</v>
      </c>
      <c r="Z145" s="131">
        <f t="shared" si="209"/>
        <v>1601</v>
      </c>
      <c r="AA145" s="131">
        <f t="shared" si="210"/>
        <v>271</v>
      </c>
      <c r="AB145" s="132">
        <f t="shared" si="208"/>
        <v>1872</v>
      </c>
    </row>
    <row r="146" spans="1:28" x14ac:dyDescent="0.2">
      <c r="A146" s="133" t="s">
        <v>7</v>
      </c>
      <c r="B146" s="130">
        <v>354</v>
      </c>
      <c r="C146" s="131">
        <v>1948</v>
      </c>
      <c r="D146" s="131">
        <f>SUM(B146:C146)</f>
        <v>2302</v>
      </c>
      <c r="E146" s="131">
        <v>36</v>
      </c>
      <c r="F146" s="131">
        <v>105</v>
      </c>
      <c r="G146" s="131">
        <f t="shared" si="201"/>
        <v>141</v>
      </c>
      <c r="H146" s="131">
        <v>4</v>
      </c>
      <c r="I146" s="131">
        <v>7</v>
      </c>
      <c r="J146" s="131">
        <f t="shared" si="202"/>
        <v>11</v>
      </c>
      <c r="K146" s="131">
        <v>59</v>
      </c>
      <c r="L146" s="131">
        <v>202</v>
      </c>
      <c r="M146" s="131">
        <f t="shared" si="203"/>
        <v>261</v>
      </c>
      <c r="N146" s="131">
        <v>25</v>
      </c>
      <c r="O146" s="131">
        <v>100</v>
      </c>
      <c r="P146" s="131">
        <f t="shared" si="204"/>
        <v>125</v>
      </c>
      <c r="Q146" s="131">
        <v>161</v>
      </c>
      <c r="R146" s="131">
        <v>350</v>
      </c>
      <c r="S146" s="131">
        <f t="shared" si="205"/>
        <v>511</v>
      </c>
      <c r="T146" s="131">
        <v>1</v>
      </c>
      <c r="U146" s="131">
        <v>2</v>
      </c>
      <c r="V146" s="131">
        <f t="shared" si="206"/>
        <v>3</v>
      </c>
      <c r="W146" s="131">
        <v>16</v>
      </c>
      <c r="X146" s="131">
        <v>65</v>
      </c>
      <c r="Y146" s="131">
        <f t="shared" si="207"/>
        <v>81</v>
      </c>
      <c r="Z146" s="131">
        <f t="shared" si="209"/>
        <v>656</v>
      </c>
      <c r="AA146" s="131">
        <f t="shared" si="210"/>
        <v>2779</v>
      </c>
      <c r="AB146" s="132">
        <f t="shared" si="208"/>
        <v>3435</v>
      </c>
    </row>
    <row r="147" spans="1:28" x14ac:dyDescent="0.2">
      <c r="A147" s="133" t="s">
        <v>9</v>
      </c>
      <c r="B147" s="130">
        <v>1135</v>
      </c>
      <c r="C147" s="131">
        <v>457</v>
      </c>
      <c r="D147" s="131">
        <f>SUM(B147:C147)</f>
        <v>1592</v>
      </c>
      <c r="E147" s="131">
        <v>108</v>
      </c>
      <c r="F147" s="131">
        <v>47</v>
      </c>
      <c r="G147" s="131">
        <f t="shared" si="201"/>
        <v>155</v>
      </c>
      <c r="H147" s="131">
        <v>4</v>
      </c>
      <c r="I147" s="131">
        <v>1</v>
      </c>
      <c r="J147" s="131">
        <f t="shared" si="202"/>
        <v>5</v>
      </c>
      <c r="K147" s="131">
        <v>75</v>
      </c>
      <c r="L147" s="131">
        <v>50</v>
      </c>
      <c r="M147" s="131">
        <f t="shared" si="203"/>
        <v>125</v>
      </c>
      <c r="N147" s="131">
        <v>46</v>
      </c>
      <c r="O147" s="131">
        <v>20</v>
      </c>
      <c r="P147" s="131">
        <f t="shared" si="204"/>
        <v>66</v>
      </c>
      <c r="Q147" s="131">
        <v>34</v>
      </c>
      <c r="R147" s="131">
        <v>13</v>
      </c>
      <c r="S147" s="131">
        <f t="shared" si="205"/>
        <v>47</v>
      </c>
      <c r="T147" s="131">
        <v>1</v>
      </c>
      <c r="U147" s="131">
        <v>1</v>
      </c>
      <c r="V147" s="131">
        <f t="shared" si="206"/>
        <v>2</v>
      </c>
      <c r="W147" s="131">
        <v>42</v>
      </c>
      <c r="X147" s="131">
        <v>19</v>
      </c>
      <c r="Y147" s="131">
        <f t="shared" si="207"/>
        <v>61</v>
      </c>
      <c r="Z147" s="131">
        <f t="shared" si="209"/>
        <v>1445</v>
      </c>
      <c r="AA147" s="131">
        <f t="shared" si="210"/>
        <v>608</v>
      </c>
      <c r="AB147" s="132">
        <f t="shared" si="208"/>
        <v>2053</v>
      </c>
    </row>
    <row r="148" spans="1:28" x14ac:dyDescent="0.2">
      <c r="A148" s="129" t="s">
        <v>8</v>
      </c>
      <c r="B148" s="130">
        <v>1000</v>
      </c>
      <c r="C148" s="131">
        <v>195</v>
      </c>
      <c r="D148" s="131">
        <f t="shared" ref="D148:D150" si="211">SUM(B148:C148)</f>
        <v>1195</v>
      </c>
      <c r="E148" s="131">
        <v>88</v>
      </c>
      <c r="F148" s="131">
        <v>15</v>
      </c>
      <c r="G148" s="131">
        <f t="shared" si="201"/>
        <v>103</v>
      </c>
      <c r="H148" s="131">
        <v>3</v>
      </c>
      <c r="I148" s="131">
        <v>2</v>
      </c>
      <c r="J148" s="131">
        <f t="shared" si="202"/>
        <v>5</v>
      </c>
      <c r="K148" s="131">
        <v>66</v>
      </c>
      <c r="L148" s="131">
        <v>26</v>
      </c>
      <c r="M148" s="131">
        <f t="shared" si="203"/>
        <v>92</v>
      </c>
      <c r="N148" s="131">
        <v>43</v>
      </c>
      <c r="O148" s="131">
        <v>7</v>
      </c>
      <c r="P148" s="131">
        <f t="shared" si="204"/>
        <v>50</v>
      </c>
      <c r="Q148" s="131">
        <v>13</v>
      </c>
      <c r="R148" s="131">
        <v>2</v>
      </c>
      <c r="S148" s="131">
        <f t="shared" si="205"/>
        <v>15</v>
      </c>
      <c r="T148" s="131">
        <v>2</v>
      </c>
      <c r="U148" s="131">
        <v>1</v>
      </c>
      <c r="V148" s="131">
        <f t="shared" si="206"/>
        <v>3</v>
      </c>
      <c r="W148" s="131">
        <v>29</v>
      </c>
      <c r="X148" s="131">
        <v>5</v>
      </c>
      <c r="Y148" s="131">
        <f t="shared" si="207"/>
        <v>34</v>
      </c>
      <c r="Z148" s="131">
        <f t="shared" si="209"/>
        <v>1244</v>
      </c>
      <c r="AA148" s="131">
        <f t="shared" si="210"/>
        <v>253</v>
      </c>
      <c r="AB148" s="132">
        <f t="shared" si="208"/>
        <v>1497</v>
      </c>
    </row>
    <row r="149" spans="1:28" x14ac:dyDescent="0.2">
      <c r="A149" s="129" t="s">
        <v>31</v>
      </c>
      <c r="B149" s="134">
        <v>114</v>
      </c>
      <c r="C149" s="135">
        <v>132</v>
      </c>
      <c r="D149" s="131">
        <f t="shared" si="211"/>
        <v>246</v>
      </c>
      <c r="E149" s="135">
        <v>11</v>
      </c>
      <c r="F149" s="135">
        <v>9</v>
      </c>
      <c r="G149" s="135">
        <v>0</v>
      </c>
      <c r="H149" s="135">
        <v>0</v>
      </c>
      <c r="I149" s="135">
        <v>1</v>
      </c>
      <c r="J149" s="135">
        <v>0</v>
      </c>
      <c r="K149" s="135">
        <v>68</v>
      </c>
      <c r="L149" s="135">
        <v>61</v>
      </c>
      <c r="M149" s="131">
        <f>SUM(K149:L149)</f>
        <v>129</v>
      </c>
      <c r="N149" s="135">
        <v>15</v>
      </c>
      <c r="O149" s="135">
        <v>9</v>
      </c>
      <c r="P149" s="131">
        <f t="shared" si="204"/>
        <v>24</v>
      </c>
      <c r="Q149" s="135">
        <v>6</v>
      </c>
      <c r="R149" s="135">
        <v>11</v>
      </c>
      <c r="S149" s="131">
        <f t="shared" si="205"/>
        <v>17</v>
      </c>
      <c r="T149" s="135">
        <v>0</v>
      </c>
      <c r="U149" s="135">
        <v>0</v>
      </c>
      <c r="V149" s="131">
        <f t="shared" si="206"/>
        <v>0</v>
      </c>
      <c r="W149" s="135">
        <v>13</v>
      </c>
      <c r="X149" s="135">
        <v>5</v>
      </c>
      <c r="Y149" s="135">
        <f t="shared" si="207"/>
        <v>18</v>
      </c>
      <c r="Z149" s="135">
        <f t="shared" si="209"/>
        <v>227</v>
      </c>
      <c r="AA149" s="135">
        <f t="shared" si="210"/>
        <v>228</v>
      </c>
      <c r="AB149" s="136">
        <f>SUM(Z149:AA149)</f>
        <v>455</v>
      </c>
    </row>
    <row r="150" spans="1:28" x14ac:dyDescent="0.2">
      <c r="A150" s="137" t="s">
        <v>50</v>
      </c>
      <c r="B150" s="134">
        <v>345</v>
      </c>
      <c r="C150" s="135">
        <v>153</v>
      </c>
      <c r="D150" s="135">
        <f t="shared" si="211"/>
        <v>498</v>
      </c>
      <c r="E150" s="135">
        <v>77</v>
      </c>
      <c r="F150" s="135">
        <v>28</v>
      </c>
      <c r="G150" s="135">
        <f t="shared" ref="G150" si="212">SUM(E150:F150)</f>
        <v>105</v>
      </c>
      <c r="H150" s="135">
        <v>1</v>
      </c>
      <c r="I150" s="135">
        <v>2</v>
      </c>
      <c r="J150" s="135">
        <f t="shared" ref="J150" si="213">SUM(H150:I150)</f>
        <v>3</v>
      </c>
      <c r="K150" s="135">
        <v>16</v>
      </c>
      <c r="L150" s="135">
        <v>7</v>
      </c>
      <c r="M150" s="135">
        <f t="shared" ref="M150" si="214">SUM(K150:L150)</f>
        <v>23</v>
      </c>
      <c r="N150" s="135">
        <v>27</v>
      </c>
      <c r="O150" s="135">
        <v>13</v>
      </c>
      <c r="P150" s="135">
        <f t="shared" si="204"/>
        <v>40</v>
      </c>
      <c r="Q150" s="135">
        <v>8</v>
      </c>
      <c r="R150" s="135">
        <v>4</v>
      </c>
      <c r="S150" s="131">
        <f t="shared" si="205"/>
        <v>12</v>
      </c>
      <c r="T150" s="135">
        <v>1</v>
      </c>
      <c r="U150" s="135">
        <v>0</v>
      </c>
      <c r="V150" s="131">
        <f t="shared" si="206"/>
        <v>1</v>
      </c>
      <c r="W150" s="135">
        <v>19</v>
      </c>
      <c r="X150" s="135">
        <v>8</v>
      </c>
      <c r="Y150" s="135">
        <f t="shared" si="207"/>
        <v>27</v>
      </c>
      <c r="Z150" s="135">
        <f t="shared" si="209"/>
        <v>494</v>
      </c>
      <c r="AA150" s="135">
        <f t="shared" si="210"/>
        <v>215</v>
      </c>
      <c r="AB150" s="136">
        <f t="shared" ref="AB150" si="215">SUM(Z150:AA150)</f>
        <v>709</v>
      </c>
    </row>
    <row r="151" spans="1:28" ht="13.5" thickBot="1" x14ac:dyDescent="0.25">
      <c r="A151" s="138" t="s">
        <v>3</v>
      </c>
      <c r="B151" s="139">
        <f t="shared" ref="B151:AB151" si="216">SUM(B143:B150)</f>
        <v>7670</v>
      </c>
      <c r="C151" s="140">
        <f t="shared" si="216"/>
        <v>5921</v>
      </c>
      <c r="D151" s="140">
        <f t="shared" si="216"/>
        <v>13591</v>
      </c>
      <c r="E151" s="140">
        <f t="shared" si="216"/>
        <v>936</v>
      </c>
      <c r="F151" s="140">
        <f t="shared" si="216"/>
        <v>477</v>
      </c>
      <c r="G151" s="140">
        <f t="shared" si="216"/>
        <v>1393</v>
      </c>
      <c r="H151" s="140">
        <f t="shared" si="216"/>
        <v>32</v>
      </c>
      <c r="I151" s="140">
        <f t="shared" si="216"/>
        <v>26</v>
      </c>
      <c r="J151" s="140">
        <f t="shared" si="216"/>
        <v>57</v>
      </c>
      <c r="K151" s="140">
        <f t="shared" si="216"/>
        <v>516</v>
      </c>
      <c r="L151" s="140">
        <f t="shared" si="216"/>
        <v>498</v>
      </c>
      <c r="M151" s="140">
        <f t="shared" si="216"/>
        <v>1014</v>
      </c>
      <c r="N151" s="140">
        <f t="shared" si="216"/>
        <v>402</v>
      </c>
      <c r="O151" s="140">
        <f t="shared" si="216"/>
        <v>303</v>
      </c>
      <c r="P151" s="140">
        <f t="shared" si="216"/>
        <v>705</v>
      </c>
      <c r="Q151" s="140">
        <f t="shared" si="216"/>
        <v>379</v>
      </c>
      <c r="R151" s="140">
        <f t="shared" si="216"/>
        <v>494</v>
      </c>
      <c r="S151" s="140">
        <f t="shared" si="216"/>
        <v>873</v>
      </c>
      <c r="T151" s="140">
        <f t="shared" si="216"/>
        <v>11</v>
      </c>
      <c r="U151" s="140">
        <f t="shared" si="216"/>
        <v>5</v>
      </c>
      <c r="V151" s="140">
        <f t="shared" si="216"/>
        <v>16</v>
      </c>
      <c r="W151" s="140">
        <f>SUM(W143:W150)</f>
        <v>349</v>
      </c>
      <c r="X151" s="140">
        <f t="shared" si="216"/>
        <v>218</v>
      </c>
      <c r="Y151" s="140">
        <f t="shared" si="216"/>
        <v>567</v>
      </c>
      <c r="Z151" s="140">
        <f t="shared" si="216"/>
        <v>10295</v>
      </c>
      <c r="AA151" s="140">
        <f t="shared" si="216"/>
        <v>7942</v>
      </c>
      <c r="AB151" s="141">
        <f t="shared" si="216"/>
        <v>18237</v>
      </c>
    </row>
    <row r="152" spans="1:28" ht="13.5" thickBot="1" x14ac:dyDescent="0.25">
      <c r="V152" s="118"/>
    </row>
    <row r="153" spans="1:28" ht="25.5" x14ac:dyDescent="0.2">
      <c r="A153" s="161" t="s">
        <v>87</v>
      </c>
      <c r="B153" s="152" t="s">
        <v>41</v>
      </c>
      <c r="C153" s="153" t="s">
        <v>41</v>
      </c>
      <c r="D153" s="154" t="s">
        <v>41</v>
      </c>
      <c r="E153" s="155" t="s">
        <v>42</v>
      </c>
      <c r="F153" s="153" t="s">
        <v>42</v>
      </c>
      <c r="G153" s="154" t="s">
        <v>42</v>
      </c>
      <c r="H153" s="157" t="s">
        <v>43</v>
      </c>
      <c r="I153" s="158" t="s">
        <v>43</v>
      </c>
      <c r="J153" s="159" t="s">
        <v>43</v>
      </c>
      <c r="K153" s="155" t="s">
        <v>44</v>
      </c>
      <c r="L153" s="153" t="s">
        <v>44</v>
      </c>
      <c r="M153" s="154" t="s">
        <v>44</v>
      </c>
      <c r="N153" s="155" t="s">
        <v>45</v>
      </c>
      <c r="O153" s="153" t="s">
        <v>45</v>
      </c>
      <c r="P153" s="154" t="s">
        <v>45</v>
      </c>
      <c r="Q153" s="155" t="s">
        <v>46</v>
      </c>
      <c r="R153" s="153" t="s">
        <v>46</v>
      </c>
      <c r="S153" s="154" t="s">
        <v>46</v>
      </c>
      <c r="T153" s="157" t="s">
        <v>47</v>
      </c>
      <c r="U153" s="158" t="s">
        <v>47</v>
      </c>
      <c r="V153" s="159" t="s">
        <v>47</v>
      </c>
      <c r="W153" s="158" t="s">
        <v>86</v>
      </c>
      <c r="X153" s="158" t="s">
        <v>86</v>
      </c>
      <c r="Y153" s="158" t="s">
        <v>86</v>
      </c>
      <c r="Z153" s="155" t="s">
        <v>3</v>
      </c>
      <c r="AA153" s="153" t="s">
        <v>3</v>
      </c>
      <c r="AB153" s="156" t="s">
        <v>3</v>
      </c>
    </row>
    <row r="154" spans="1:28" ht="13.5" thickBot="1" x14ac:dyDescent="0.25">
      <c r="A154" s="162"/>
      <c r="B154" s="122" t="s">
        <v>48</v>
      </c>
      <c r="C154" s="123" t="s">
        <v>49</v>
      </c>
      <c r="D154" s="123" t="s">
        <v>3</v>
      </c>
      <c r="E154" s="122" t="s">
        <v>48</v>
      </c>
      <c r="F154" s="123" t="s">
        <v>49</v>
      </c>
      <c r="G154" s="123" t="s">
        <v>3</v>
      </c>
      <c r="H154" s="122" t="s">
        <v>48</v>
      </c>
      <c r="I154" s="123" t="s">
        <v>49</v>
      </c>
      <c r="J154" s="123" t="s">
        <v>3</v>
      </c>
      <c r="K154" s="122" t="s">
        <v>48</v>
      </c>
      <c r="L154" s="123" t="s">
        <v>49</v>
      </c>
      <c r="M154" s="123" t="s">
        <v>3</v>
      </c>
      <c r="N154" s="122" t="s">
        <v>48</v>
      </c>
      <c r="O154" s="123" t="s">
        <v>49</v>
      </c>
      <c r="P154" s="123" t="s">
        <v>3</v>
      </c>
      <c r="Q154" s="122" t="s">
        <v>48</v>
      </c>
      <c r="R154" s="123" t="s">
        <v>49</v>
      </c>
      <c r="S154" s="123" t="s">
        <v>3</v>
      </c>
      <c r="T154" s="122" t="s">
        <v>48</v>
      </c>
      <c r="U154" s="123" t="s">
        <v>49</v>
      </c>
      <c r="V154" s="123" t="s">
        <v>3</v>
      </c>
      <c r="W154" s="122" t="s">
        <v>48</v>
      </c>
      <c r="X154" s="123" t="s">
        <v>49</v>
      </c>
      <c r="Y154" s="123" t="s">
        <v>3</v>
      </c>
      <c r="Z154" s="122" t="s">
        <v>48</v>
      </c>
      <c r="AA154" s="123" t="s">
        <v>49</v>
      </c>
      <c r="AB154" s="124" t="s">
        <v>3</v>
      </c>
    </row>
    <row r="155" spans="1:28" x14ac:dyDescent="0.2">
      <c r="A155" s="125" t="s">
        <v>4</v>
      </c>
      <c r="B155" s="126">
        <v>401</v>
      </c>
      <c r="C155" s="127">
        <v>250</v>
      </c>
      <c r="D155" s="127">
        <f t="shared" ref="D155:D157" si="217">SUM(B155:C155)</f>
        <v>651</v>
      </c>
      <c r="E155" s="127">
        <v>51</v>
      </c>
      <c r="F155" s="127">
        <v>19</v>
      </c>
      <c r="G155" s="127">
        <f t="shared" ref="G155:G160" si="218">SUM(E155:F155)</f>
        <v>70</v>
      </c>
      <c r="H155" s="127">
        <v>0</v>
      </c>
      <c r="I155" s="127">
        <v>3</v>
      </c>
      <c r="J155" s="127">
        <f t="shared" ref="J155:J160" si="219">SUM(H155:I155)</f>
        <v>3</v>
      </c>
      <c r="K155" s="127">
        <v>26</v>
      </c>
      <c r="L155" s="127">
        <v>15</v>
      </c>
      <c r="M155" s="127">
        <f t="shared" ref="M155:M159" si="220">SUM(K155:L155)</f>
        <v>41</v>
      </c>
      <c r="N155" s="127">
        <v>21</v>
      </c>
      <c r="O155" s="127">
        <v>14</v>
      </c>
      <c r="P155" s="127">
        <f t="shared" ref="P155:P162" si="221">SUM(N155:O155)</f>
        <v>35</v>
      </c>
      <c r="Q155" s="127">
        <v>11</v>
      </c>
      <c r="R155" s="127">
        <v>9</v>
      </c>
      <c r="S155" s="127">
        <f t="shared" ref="S155:S162" si="222">SUM(Q155:R155)</f>
        <v>20</v>
      </c>
      <c r="T155" s="127">
        <v>1</v>
      </c>
      <c r="U155" s="127">
        <v>0</v>
      </c>
      <c r="V155" s="127">
        <f t="shared" ref="V155:V162" si="223">SUM(T155:U155)</f>
        <v>1</v>
      </c>
      <c r="W155" s="127">
        <v>20</v>
      </c>
      <c r="X155" s="127">
        <v>10</v>
      </c>
      <c r="Y155" s="127">
        <f t="shared" ref="Y155:Y162" si="224">SUM(W155:X155)</f>
        <v>30</v>
      </c>
      <c r="Z155" s="127">
        <f>Q155+N155+K155+H155+E155+B155+T155+W155</f>
        <v>531</v>
      </c>
      <c r="AA155" s="127">
        <f>R155+O155+L155+I155+F155+C155+U155+X155</f>
        <v>320</v>
      </c>
      <c r="AB155" s="128">
        <f t="shared" ref="AB155:AB160" si="225">SUM(Z155:AA155)</f>
        <v>851</v>
      </c>
    </row>
    <row r="156" spans="1:28" x14ac:dyDescent="0.2">
      <c r="A156" s="129" t="s">
        <v>6</v>
      </c>
      <c r="B156" s="130">
        <v>247</v>
      </c>
      <c r="C156" s="131">
        <v>373</v>
      </c>
      <c r="D156" s="131">
        <f t="shared" si="217"/>
        <v>620</v>
      </c>
      <c r="E156" s="131">
        <v>13</v>
      </c>
      <c r="F156" s="131">
        <v>25</v>
      </c>
      <c r="G156" s="131">
        <f t="shared" si="218"/>
        <v>38</v>
      </c>
      <c r="H156" s="131">
        <v>2</v>
      </c>
      <c r="I156" s="131">
        <v>0</v>
      </c>
      <c r="J156" s="131">
        <f t="shared" si="219"/>
        <v>2</v>
      </c>
      <c r="K156" s="131">
        <v>30</v>
      </c>
      <c r="L156" s="131">
        <v>29</v>
      </c>
      <c r="M156" s="131">
        <f t="shared" si="220"/>
        <v>59</v>
      </c>
      <c r="N156" s="131">
        <v>8</v>
      </c>
      <c r="O156" s="131">
        <v>14</v>
      </c>
      <c r="P156" s="131">
        <f t="shared" si="221"/>
        <v>22</v>
      </c>
      <c r="Q156" s="131">
        <v>31</v>
      </c>
      <c r="R156" s="131">
        <v>23</v>
      </c>
      <c r="S156" s="131">
        <f t="shared" si="222"/>
        <v>54</v>
      </c>
      <c r="T156" s="131">
        <v>1</v>
      </c>
      <c r="U156" s="131">
        <v>0</v>
      </c>
      <c r="V156" s="131">
        <f t="shared" si="223"/>
        <v>1</v>
      </c>
      <c r="W156" s="131">
        <v>9</v>
      </c>
      <c r="X156" s="131">
        <v>11</v>
      </c>
      <c r="Y156" s="131">
        <f t="shared" si="224"/>
        <v>20</v>
      </c>
      <c r="Z156" s="131">
        <f t="shared" ref="Z156:Z162" si="226">Q156+N156+K156+H156+E156+B156+T156+W156</f>
        <v>341</v>
      </c>
      <c r="AA156" s="131">
        <f t="shared" ref="AA156:AA162" si="227">R156+O156+L156+I156+F156+C156+U156+X156</f>
        <v>475</v>
      </c>
      <c r="AB156" s="132">
        <f t="shared" si="225"/>
        <v>816</v>
      </c>
    </row>
    <row r="157" spans="1:28" x14ac:dyDescent="0.2">
      <c r="A157" s="133" t="s">
        <v>5</v>
      </c>
      <c r="B157" s="130">
        <v>378</v>
      </c>
      <c r="C157" s="131">
        <v>70</v>
      </c>
      <c r="D157" s="131">
        <f t="shared" si="217"/>
        <v>448</v>
      </c>
      <c r="E157" s="131">
        <v>38</v>
      </c>
      <c r="F157" s="131">
        <v>4</v>
      </c>
      <c r="G157" s="131">
        <f t="shared" si="218"/>
        <v>42</v>
      </c>
      <c r="H157" s="131">
        <v>0</v>
      </c>
      <c r="I157" s="131">
        <v>0</v>
      </c>
      <c r="J157" s="131">
        <f t="shared" si="219"/>
        <v>0</v>
      </c>
      <c r="K157" s="131">
        <v>8</v>
      </c>
      <c r="L157" s="131">
        <v>2</v>
      </c>
      <c r="M157" s="131">
        <f t="shared" si="220"/>
        <v>10</v>
      </c>
      <c r="N157" s="131">
        <v>13</v>
      </c>
      <c r="O157" s="131">
        <v>2</v>
      </c>
      <c r="P157" s="131">
        <f t="shared" si="221"/>
        <v>15</v>
      </c>
      <c r="Q157" s="131">
        <v>5</v>
      </c>
      <c r="R157" s="131">
        <v>2</v>
      </c>
      <c r="S157" s="131">
        <f t="shared" si="222"/>
        <v>7</v>
      </c>
      <c r="T157" s="131">
        <v>1</v>
      </c>
      <c r="U157" s="131">
        <v>0</v>
      </c>
      <c r="V157" s="131">
        <f t="shared" si="223"/>
        <v>1</v>
      </c>
      <c r="W157" s="131">
        <v>8</v>
      </c>
      <c r="X157" s="131">
        <v>4</v>
      </c>
      <c r="Y157" s="131">
        <f t="shared" si="224"/>
        <v>12</v>
      </c>
      <c r="Z157" s="131">
        <f t="shared" si="226"/>
        <v>451</v>
      </c>
      <c r="AA157" s="131">
        <f t="shared" si="227"/>
        <v>84</v>
      </c>
      <c r="AB157" s="132">
        <f t="shared" si="225"/>
        <v>535</v>
      </c>
    </row>
    <row r="158" spans="1:28" x14ac:dyDescent="0.2">
      <c r="A158" s="133" t="s">
        <v>7</v>
      </c>
      <c r="B158" s="130">
        <v>55</v>
      </c>
      <c r="C158" s="131">
        <v>321</v>
      </c>
      <c r="D158" s="131">
        <f>SUM(B158:C158)</f>
        <v>376</v>
      </c>
      <c r="E158" s="131">
        <v>5</v>
      </c>
      <c r="F158" s="131">
        <v>13</v>
      </c>
      <c r="G158" s="131">
        <f t="shared" si="218"/>
        <v>18</v>
      </c>
      <c r="H158" s="131">
        <v>0</v>
      </c>
      <c r="I158" s="131">
        <v>0</v>
      </c>
      <c r="J158" s="131">
        <f t="shared" si="219"/>
        <v>0</v>
      </c>
      <c r="K158" s="131">
        <v>8</v>
      </c>
      <c r="L158" s="131">
        <v>33</v>
      </c>
      <c r="M158" s="131">
        <f t="shared" si="220"/>
        <v>41</v>
      </c>
      <c r="N158" s="131">
        <v>5</v>
      </c>
      <c r="O158" s="131">
        <v>16</v>
      </c>
      <c r="P158" s="131">
        <f t="shared" si="221"/>
        <v>21</v>
      </c>
      <c r="Q158" s="131">
        <v>24</v>
      </c>
      <c r="R158" s="131">
        <v>87</v>
      </c>
      <c r="S158" s="131">
        <f t="shared" si="222"/>
        <v>111</v>
      </c>
      <c r="T158" s="131">
        <v>0</v>
      </c>
      <c r="U158" s="131">
        <v>0</v>
      </c>
      <c r="V158" s="131">
        <f t="shared" si="223"/>
        <v>0</v>
      </c>
      <c r="W158" s="131">
        <v>3</v>
      </c>
      <c r="X158" s="131">
        <v>13</v>
      </c>
      <c r="Y158" s="131">
        <f t="shared" si="224"/>
        <v>16</v>
      </c>
      <c r="Z158" s="131">
        <f t="shared" si="226"/>
        <v>100</v>
      </c>
      <c r="AA158" s="131">
        <f t="shared" si="227"/>
        <v>483</v>
      </c>
      <c r="AB158" s="132">
        <f t="shared" si="225"/>
        <v>583</v>
      </c>
    </row>
    <row r="159" spans="1:28" x14ac:dyDescent="0.2">
      <c r="A159" s="133" t="s">
        <v>9</v>
      </c>
      <c r="B159" s="130">
        <v>242</v>
      </c>
      <c r="C159" s="131">
        <v>92</v>
      </c>
      <c r="D159" s="131">
        <f>SUM(B159:C159)</f>
        <v>334</v>
      </c>
      <c r="E159" s="131">
        <v>8</v>
      </c>
      <c r="F159" s="131">
        <v>8</v>
      </c>
      <c r="G159" s="131">
        <f t="shared" si="218"/>
        <v>16</v>
      </c>
      <c r="H159" s="131">
        <v>1</v>
      </c>
      <c r="I159" s="131">
        <v>0</v>
      </c>
      <c r="J159" s="131">
        <f t="shared" si="219"/>
        <v>1</v>
      </c>
      <c r="K159" s="131">
        <v>14</v>
      </c>
      <c r="L159" s="131">
        <v>12</v>
      </c>
      <c r="M159" s="131">
        <f t="shared" si="220"/>
        <v>26</v>
      </c>
      <c r="N159" s="131">
        <v>6</v>
      </c>
      <c r="O159" s="131">
        <v>5</v>
      </c>
      <c r="P159" s="131">
        <f t="shared" si="221"/>
        <v>11</v>
      </c>
      <c r="Q159" s="131">
        <v>8</v>
      </c>
      <c r="R159" s="131">
        <v>2</v>
      </c>
      <c r="S159" s="131">
        <f t="shared" si="222"/>
        <v>10</v>
      </c>
      <c r="T159" s="131">
        <v>0</v>
      </c>
      <c r="U159" s="131">
        <v>0</v>
      </c>
      <c r="V159" s="131">
        <f t="shared" si="223"/>
        <v>0</v>
      </c>
      <c r="W159" s="131">
        <v>7</v>
      </c>
      <c r="X159" s="131">
        <v>3</v>
      </c>
      <c r="Y159" s="131">
        <f t="shared" si="224"/>
        <v>10</v>
      </c>
      <c r="Z159" s="131">
        <f t="shared" si="226"/>
        <v>286</v>
      </c>
      <c r="AA159" s="131">
        <f t="shared" si="227"/>
        <v>122</v>
      </c>
      <c r="AB159" s="132">
        <f t="shared" si="225"/>
        <v>408</v>
      </c>
    </row>
    <row r="160" spans="1:28" x14ac:dyDescent="0.2">
      <c r="A160" s="129" t="s">
        <v>8</v>
      </c>
      <c r="B160" s="130">
        <v>226</v>
      </c>
      <c r="C160" s="131">
        <v>60</v>
      </c>
      <c r="D160" s="131">
        <f t="shared" ref="D160:D162" si="228">SUM(B160:C160)</f>
        <v>286</v>
      </c>
      <c r="E160" s="131">
        <v>18</v>
      </c>
      <c r="F160" s="131">
        <v>8</v>
      </c>
      <c r="G160" s="131">
        <f t="shared" si="218"/>
        <v>26</v>
      </c>
      <c r="H160" s="131">
        <v>0</v>
      </c>
      <c r="I160" s="131">
        <v>1</v>
      </c>
      <c r="J160" s="131">
        <f t="shared" si="219"/>
        <v>1</v>
      </c>
      <c r="K160" s="131">
        <v>14</v>
      </c>
      <c r="L160" s="131">
        <v>7</v>
      </c>
      <c r="M160" s="131">
        <f>SUM(K160:L160)</f>
        <v>21</v>
      </c>
      <c r="N160" s="131">
        <v>10</v>
      </c>
      <c r="O160" s="131">
        <v>1</v>
      </c>
      <c r="P160" s="131">
        <f t="shared" si="221"/>
        <v>11</v>
      </c>
      <c r="Q160" s="131">
        <v>5</v>
      </c>
      <c r="R160" s="131">
        <v>1</v>
      </c>
      <c r="S160" s="131">
        <f t="shared" si="222"/>
        <v>6</v>
      </c>
      <c r="T160" s="131">
        <v>1</v>
      </c>
      <c r="U160" s="131">
        <v>1</v>
      </c>
      <c r="V160" s="131">
        <f t="shared" si="223"/>
        <v>2</v>
      </c>
      <c r="W160" s="131">
        <v>14</v>
      </c>
      <c r="X160" s="131">
        <v>2</v>
      </c>
      <c r="Y160" s="131">
        <f t="shared" si="224"/>
        <v>16</v>
      </c>
      <c r="Z160" s="131">
        <f t="shared" si="226"/>
        <v>288</v>
      </c>
      <c r="AA160" s="131">
        <f t="shared" si="227"/>
        <v>81</v>
      </c>
      <c r="AB160" s="132">
        <f t="shared" si="225"/>
        <v>369</v>
      </c>
    </row>
    <row r="161" spans="1:28" x14ac:dyDescent="0.2">
      <c r="A161" s="129" t="s">
        <v>31</v>
      </c>
      <c r="B161" s="134">
        <v>0</v>
      </c>
      <c r="C161" s="135">
        <v>0</v>
      </c>
      <c r="D161" s="131">
        <f t="shared" si="228"/>
        <v>0</v>
      </c>
      <c r="E161" s="135">
        <v>0</v>
      </c>
      <c r="F161" s="135">
        <v>0</v>
      </c>
      <c r="G161" s="135">
        <v>0</v>
      </c>
      <c r="H161" s="135">
        <v>0</v>
      </c>
      <c r="I161" s="135">
        <v>0</v>
      </c>
      <c r="J161" s="135">
        <v>0</v>
      </c>
      <c r="K161" s="135">
        <v>0</v>
      </c>
      <c r="L161" s="135">
        <v>0</v>
      </c>
      <c r="M161" s="131">
        <f>SUM(K161:L161)</f>
        <v>0</v>
      </c>
      <c r="N161" s="135">
        <v>0</v>
      </c>
      <c r="O161" s="135">
        <v>0</v>
      </c>
      <c r="P161" s="131">
        <f t="shared" si="221"/>
        <v>0</v>
      </c>
      <c r="Q161" s="135">
        <v>0</v>
      </c>
      <c r="R161" s="135">
        <v>0</v>
      </c>
      <c r="S161" s="131">
        <f t="shared" si="222"/>
        <v>0</v>
      </c>
      <c r="T161" s="135">
        <v>0</v>
      </c>
      <c r="U161" s="135">
        <v>0</v>
      </c>
      <c r="V161" s="131">
        <f t="shared" si="223"/>
        <v>0</v>
      </c>
      <c r="W161" s="135">
        <v>0</v>
      </c>
      <c r="X161" s="135">
        <v>0</v>
      </c>
      <c r="Y161" s="135">
        <f t="shared" si="224"/>
        <v>0</v>
      </c>
      <c r="Z161" s="135">
        <f t="shared" si="226"/>
        <v>0</v>
      </c>
      <c r="AA161" s="135">
        <f t="shared" si="227"/>
        <v>0</v>
      </c>
      <c r="AB161" s="136">
        <f>SUM(Z161:AA161)</f>
        <v>0</v>
      </c>
    </row>
    <row r="162" spans="1:28" x14ac:dyDescent="0.2">
      <c r="A162" s="137" t="s">
        <v>50</v>
      </c>
      <c r="B162" s="134">
        <v>68</v>
      </c>
      <c r="C162" s="135">
        <v>26</v>
      </c>
      <c r="D162" s="135">
        <f t="shared" si="228"/>
        <v>94</v>
      </c>
      <c r="E162" s="135">
        <v>11</v>
      </c>
      <c r="F162" s="135">
        <v>5</v>
      </c>
      <c r="G162" s="135">
        <f t="shared" ref="G162" si="229">SUM(E162:F162)</f>
        <v>16</v>
      </c>
      <c r="H162" s="135">
        <v>1</v>
      </c>
      <c r="I162" s="135">
        <v>1</v>
      </c>
      <c r="J162" s="135">
        <f t="shared" ref="J162" si="230">SUM(H162:I162)</f>
        <v>2</v>
      </c>
      <c r="K162" s="135">
        <v>2</v>
      </c>
      <c r="L162" s="135">
        <v>2</v>
      </c>
      <c r="M162" s="135">
        <f t="shared" ref="M162" si="231">SUM(K162:L162)</f>
        <v>4</v>
      </c>
      <c r="N162" s="135">
        <v>3</v>
      </c>
      <c r="O162" s="135">
        <v>2</v>
      </c>
      <c r="P162" s="135">
        <f t="shared" si="221"/>
        <v>5</v>
      </c>
      <c r="Q162" s="135">
        <v>2</v>
      </c>
      <c r="R162" s="135">
        <v>1</v>
      </c>
      <c r="S162" s="131">
        <f t="shared" si="222"/>
        <v>3</v>
      </c>
      <c r="T162" s="135">
        <v>0</v>
      </c>
      <c r="U162" s="135">
        <v>0</v>
      </c>
      <c r="V162" s="131">
        <f t="shared" si="223"/>
        <v>0</v>
      </c>
      <c r="W162" s="135">
        <v>1</v>
      </c>
      <c r="X162" s="135">
        <v>0</v>
      </c>
      <c r="Y162" s="135">
        <f t="shared" si="224"/>
        <v>1</v>
      </c>
      <c r="Z162" s="135">
        <f t="shared" si="226"/>
        <v>88</v>
      </c>
      <c r="AA162" s="135">
        <f t="shared" si="227"/>
        <v>37</v>
      </c>
      <c r="AB162" s="136">
        <f t="shared" ref="AB162" si="232">SUM(Z162:AA162)</f>
        <v>125</v>
      </c>
    </row>
    <row r="163" spans="1:28" ht="13.5" thickBot="1" x14ac:dyDescent="0.25">
      <c r="A163" s="138" t="s">
        <v>3</v>
      </c>
      <c r="B163" s="139">
        <f t="shared" ref="B163:AB163" si="233">SUM(B155:B162)</f>
        <v>1617</v>
      </c>
      <c r="C163" s="140">
        <f t="shared" si="233"/>
        <v>1192</v>
      </c>
      <c r="D163" s="140">
        <f t="shared" si="233"/>
        <v>2809</v>
      </c>
      <c r="E163" s="140">
        <f t="shared" si="233"/>
        <v>144</v>
      </c>
      <c r="F163" s="140">
        <f t="shared" si="233"/>
        <v>82</v>
      </c>
      <c r="G163" s="140">
        <f t="shared" si="233"/>
        <v>226</v>
      </c>
      <c r="H163" s="140">
        <f t="shared" si="233"/>
        <v>4</v>
      </c>
      <c r="I163" s="140">
        <f t="shared" si="233"/>
        <v>5</v>
      </c>
      <c r="J163" s="140">
        <f t="shared" si="233"/>
        <v>9</v>
      </c>
      <c r="K163" s="140">
        <f t="shared" si="233"/>
        <v>102</v>
      </c>
      <c r="L163" s="140">
        <f t="shared" si="233"/>
        <v>100</v>
      </c>
      <c r="M163" s="140">
        <f t="shared" si="233"/>
        <v>202</v>
      </c>
      <c r="N163" s="140">
        <f t="shared" si="233"/>
        <v>66</v>
      </c>
      <c r="O163" s="140">
        <f t="shared" si="233"/>
        <v>54</v>
      </c>
      <c r="P163" s="140">
        <f t="shared" si="233"/>
        <v>120</v>
      </c>
      <c r="Q163" s="140">
        <f t="shared" si="233"/>
        <v>86</v>
      </c>
      <c r="R163" s="140">
        <f t="shared" si="233"/>
        <v>125</v>
      </c>
      <c r="S163" s="140">
        <f t="shared" si="233"/>
        <v>211</v>
      </c>
      <c r="T163" s="140">
        <f t="shared" si="233"/>
        <v>4</v>
      </c>
      <c r="U163" s="140">
        <f t="shared" si="233"/>
        <v>1</v>
      </c>
      <c r="V163" s="140">
        <f t="shared" si="233"/>
        <v>5</v>
      </c>
      <c r="W163" s="140">
        <f>SUM(W155:W162)</f>
        <v>62</v>
      </c>
      <c r="X163" s="140">
        <f t="shared" ref="X163" si="234">SUM(X155:X162)</f>
        <v>43</v>
      </c>
      <c r="Y163" s="140">
        <f t="shared" ref="Y163" si="235">SUM(Y155:Y162)</f>
        <v>105</v>
      </c>
      <c r="Z163" s="140">
        <f t="shared" si="233"/>
        <v>2085</v>
      </c>
      <c r="AA163" s="140">
        <f t="shared" si="233"/>
        <v>1602</v>
      </c>
      <c r="AB163" s="141">
        <f t="shared" si="233"/>
        <v>3687</v>
      </c>
    </row>
    <row r="164" spans="1:28" x14ac:dyDescent="0.2">
      <c r="V164" s="118"/>
    </row>
    <row r="165" spans="1:28" ht="13.5" thickBot="1" x14ac:dyDescent="0.25">
      <c r="A165" s="118" t="s">
        <v>109</v>
      </c>
      <c r="V165" s="118"/>
      <c r="Z165" s="120"/>
    </row>
    <row r="166" spans="1:28" ht="25.5" x14ac:dyDescent="0.2">
      <c r="A166" s="161" t="s">
        <v>88</v>
      </c>
      <c r="B166" s="152" t="s">
        <v>41</v>
      </c>
      <c r="C166" s="153" t="s">
        <v>41</v>
      </c>
      <c r="D166" s="154" t="s">
        <v>41</v>
      </c>
      <c r="E166" s="155" t="s">
        <v>42</v>
      </c>
      <c r="F166" s="153" t="s">
        <v>42</v>
      </c>
      <c r="G166" s="154" t="s">
        <v>42</v>
      </c>
      <c r="H166" s="157" t="s">
        <v>43</v>
      </c>
      <c r="I166" s="158" t="s">
        <v>43</v>
      </c>
      <c r="J166" s="159" t="s">
        <v>43</v>
      </c>
      <c r="K166" s="155" t="s">
        <v>44</v>
      </c>
      <c r="L166" s="153" t="s">
        <v>44</v>
      </c>
      <c r="M166" s="154" t="s">
        <v>44</v>
      </c>
      <c r="N166" s="155" t="s">
        <v>45</v>
      </c>
      <c r="O166" s="153" t="s">
        <v>45</v>
      </c>
      <c r="P166" s="154" t="s">
        <v>45</v>
      </c>
      <c r="Q166" s="155" t="s">
        <v>46</v>
      </c>
      <c r="R166" s="153" t="s">
        <v>46</v>
      </c>
      <c r="S166" s="154" t="s">
        <v>46</v>
      </c>
      <c r="T166" s="157" t="s">
        <v>47</v>
      </c>
      <c r="U166" s="158" t="s">
        <v>47</v>
      </c>
      <c r="V166" s="159" t="s">
        <v>47</v>
      </c>
      <c r="W166" s="158" t="s">
        <v>86</v>
      </c>
      <c r="X166" s="158" t="s">
        <v>86</v>
      </c>
      <c r="Y166" s="158" t="s">
        <v>86</v>
      </c>
      <c r="Z166" s="155" t="s">
        <v>3</v>
      </c>
      <c r="AA166" s="153" t="s">
        <v>3</v>
      </c>
      <c r="AB166" s="156" t="s">
        <v>3</v>
      </c>
    </row>
    <row r="167" spans="1:28" ht="13.5" thickBot="1" x14ac:dyDescent="0.25">
      <c r="A167" s="162"/>
      <c r="B167" s="122" t="s">
        <v>48</v>
      </c>
      <c r="C167" s="123" t="s">
        <v>49</v>
      </c>
      <c r="D167" s="123" t="s">
        <v>3</v>
      </c>
      <c r="E167" s="122" t="s">
        <v>48</v>
      </c>
      <c r="F167" s="123" t="s">
        <v>49</v>
      </c>
      <c r="G167" s="123" t="s">
        <v>3</v>
      </c>
      <c r="H167" s="122" t="s">
        <v>48</v>
      </c>
      <c r="I167" s="123" t="s">
        <v>49</v>
      </c>
      <c r="J167" s="123" t="s">
        <v>3</v>
      </c>
      <c r="K167" s="122" t="s">
        <v>48</v>
      </c>
      <c r="L167" s="123" t="s">
        <v>49</v>
      </c>
      <c r="M167" s="123" t="s">
        <v>3</v>
      </c>
      <c r="N167" s="122" t="s">
        <v>48</v>
      </c>
      <c r="O167" s="123" t="s">
        <v>49</v>
      </c>
      <c r="P167" s="123" t="s">
        <v>3</v>
      </c>
      <c r="Q167" s="122" t="s">
        <v>48</v>
      </c>
      <c r="R167" s="123" t="s">
        <v>49</v>
      </c>
      <c r="S167" s="123" t="s">
        <v>3</v>
      </c>
      <c r="T167" s="122" t="s">
        <v>48</v>
      </c>
      <c r="U167" s="123" t="s">
        <v>49</v>
      </c>
      <c r="V167" s="123" t="s">
        <v>3</v>
      </c>
      <c r="W167" s="122" t="s">
        <v>48</v>
      </c>
      <c r="X167" s="123" t="s">
        <v>49</v>
      </c>
      <c r="Y167" s="123" t="s">
        <v>3</v>
      </c>
      <c r="Z167" s="122" t="s">
        <v>48</v>
      </c>
      <c r="AA167" s="123" t="s">
        <v>49</v>
      </c>
      <c r="AB167" s="124" t="s">
        <v>3</v>
      </c>
    </row>
    <row r="168" spans="1:28" x14ac:dyDescent="0.2">
      <c r="A168" s="125" t="s">
        <v>4</v>
      </c>
      <c r="B168" s="126">
        <v>722</v>
      </c>
      <c r="C168" s="127">
        <v>403</v>
      </c>
      <c r="D168" s="127">
        <f t="shared" ref="D168:D170" si="236">SUM(B168:C168)</f>
        <v>1125</v>
      </c>
      <c r="E168" s="127">
        <v>70</v>
      </c>
      <c r="F168" s="127">
        <v>29</v>
      </c>
      <c r="G168" s="127">
        <f t="shared" ref="G168:G173" si="237">SUM(E168:F168)</f>
        <v>99</v>
      </c>
      <c r="H168" s="127">
        <v>5</v>
      </c>
      <c r="I168" s="127">
        <v>4</v>
      </c>
      <c r="J168" s="127">
        <f t="shared" ref="J168:J173" si="238">SUM(H168:I168)</f>
        <v>9</v>
      </c>
      <c r="K168" s="127">
        <v>32</v>
      </c>
      <c r="L168" s="127">
        <v>21</v>
      </c>
      <c r="M168" s="127">
        <f t="shared" ref="M168:M172" si="239">SUM(K168:L168)</f>
        <v>53</v>
      </c>
      <c r="N168" s="127">
        <v>41</v>
      </c>
      <c r="O168" s="127">
        <v>22</v>
      </c>
      <c r="P168" s="127">
        <f t="shared" ref="P168:P175" si="240">SUM(N168:O168)</f>
        <v>63</v>
      </c>
      <c r="Q168" s="127">
        <v>12</v>
      </c>
      <c r="R168" s="127">
        <v>9</v>
      </c>
      <c r="S168" s="127">
        <f t="shared" ref="S168:S175" si="241">SUM(Q168:R168)</f>
        <v>21</v>
      </c>
      <c r="T168" s="127">
        <v>3</v>
      </c>
      <c r="U168" s="127">
        <v>0</v>
      </c>
      <c r="V168" s="127">
        <f t="shared" ref="V168:V175" si="242">SUM(T168:U168)</f>
        <v>3</v>
      </c>
      <c r="W168" s="127">
        <v>31</v>
      </c>
      <c r="X168" s="127">
        <v>18</v>
      </c>
      <c r="Y168" s="127">
        <f>SUM(W168:X168)</f>
        <v>49</v>
      </c>
      <c r="Z168" s="127">
        <f>Q168+N168+K168+H168+E168+B168+T168+W168</f>
        <v>916</v>
      </c>
      <c r="AA168" s="127">
        <f>R168+O168+L168+I168+F168+C168+U168+X168</f>
        <v>506</v>
      </c>
      <c r="AB168" s="128">
        <f t="shared" ref="AB168:AB173" si="243">SUM(Z168:AA168)</f>
        <v>1422</v>
      </c>
    </row>
    <row r="169" spans="1:28" x14ac:dyDescent="0.2">
      <c r="A169" s="129" t="s">
        <v>6</v>
      </c>
      <c r="B169" s="130">
        <v>350</v>
      </c>
      <c r="C169" s="131">
        <v>428</v>
      </c>
      <c r="D169" s="131">
        <f t="shared" si="236"/>
        <v>778</v>
      </c>
      <c r="E169" s="131">
        <v>13</v>
      </c>
      <c r="F169" s="131">
        <v>24</v>
      </c>
      <c r="G169" s="131">
        <f t="shared" si="237"/>
        <v>37</v>
      </c>
      <c r="H169" s="131">
        <v>1</v>
      </c>
      <c r="I169" s="131">
        <v>0</v>
      </c>
      <c r="J169" s="131">
        <f t="shared" si="238"/>
        <v>1</v>
      </c>
      <c r="K169" s="131">
        <v>31</v>
      </c>
      <c r="L169" s="131">
        <v>27</v>
      </c>
      <c r="M169" s="131">
        <f t="shared" si="239"/>
        <v>58</v>
      </c>
      <c r="N169" s="131">
        <v>18</v>
      </c>
      <c r="O169" s="131">
        <v>13</v>
      </c>
      <c r="P169" s="131">
        <f t="shared" si="240"/>
        <v>31</v>
      </c>
      <c r="Q169" s="131">
        <v>14</v>
      </c>
      <c r="R169" s="131">
        <v>19</v>
      </c>
      <c r="S169" s="131">
        <f t="shared" si="241"/>
        <v>33</v>
      </c>
      <c r="T169" s="131">
        <v>1</v>
      </c>
      <c r="U169" s="131">
        <v>0</v>
      </c>
      <c r="V169" s="131">
        <f t="shared" si="242"/>
        <v>1</v>
      </c>
      <c r="W169" s="131">
        <v>8</v>
      </c>
      <c r="X169" s="131">
        <v>13</v>
      </c>
      <c r="Y169" s="131">
        <f t="shared" ref="Y169:Y175" si="244">SUM(W169:X169)</f>
        <v>21</v>
      </c>
      <c r="Z169" s="131">
        <f t="shared" ref="Z169:Z175" si="245">Q169+N169+K169+H169+E169+B169+T169+W169</f>
        <v>436</v>
      </c>
      <c r="AA169" s="131">
        <f t="shared" ref="AA169:AA175" si="246">R169+O169+L169+I169+F169+C169+U169+X169</f>
        <v>524</v>
      </c>
      <c r="AB169" s="132">
        <f t="shared" si="243"/>
        <v>960</v>
      </c>
    </row>
    <row r="170" spans="1:28" x14ac:dyDescent="0.2">
      <c r="A170" s="133" t="s">
        <v>5</v>
      </c>
      <c r="B170" s="130">
        <v>702</v>
      </c>
      <c r="C170" s="131">
        <v>121</v>
      </c>
      <c r="D170" s="131">
        <f t="shared" si="236"/>
        <v>823</v>
      </c>
      <c r="E170" s="131">
        <v>77</v>
      </c>
      <c r="F170" s="131">
        <v>11</v>
      </c>
      <c r="G170" s="131">
        <f t="shared" si="237"/>
        <v>88</v>
      </c>
      <c r="H170" s="131">
        <v>2</v>
      </c>
      <c r="I170" s="131">
        <v>0</v>
      </c>
      <c r="J170" s="131">
        <f t="shared" si="238"/>
        <v>2</v>
      </c>
      <c r="K170" s="131">
        <v>13</v>
      </c>
      <c r="L170" s="131">
        <v>6</v>
      </c>
      <c r="M170" s="131">
        <f t="shared" si="239"/>
        <v>19</v>
      </c>
      <c r="N170" s="131">
        <v>25</v>
      </c>
      <c r="O170" s="131">
        <v>4</v>
      </c>
      <c r="P170" s="131">
        <f t="shared" si="240"/>
        <v>29</v>
      </c>
      <c r="Q170" s="131">
        <v>14</v>
      </c>
      <c r="R170" s="131">
        <v>6</v>
      </c>
      <c r="S170" s="131">
        <f t="shared" si="241"/>
        <v>20</v>
      </c>
      <c r="T170" s="131">
        <v>1</v>
      </c>
      <c r="U170" s="131">
        <v>0</v>
      </c>
      <c r="V170" s="131">
        <f t="shared" si="242"/>
        <v>1</v>
      </c>
      <c r="W170" s="131">
        <v>19</v>
      </c>
      <c r="X170" s="131">
        <v>5</v>
      </c>
      <c r="Y170" s="131">
        <f t="shared" si="244"/>
        <v>24</v>
      </c>
      <c r="Z170" s="131">
        <f t="shared" si="245"/>
        <v>853</v>
      </c>
      <c r="AA170" s="131">
        <f t="shared" si="246"/>
        <v>153</v>
      </c>
      <c r="AB170" s="132">
        <f t="shared" si="243"/>
        <v>1006</v>
      </c>
    </row>
    <row r="171" spans="1:28" x14ac:dyDescent="0.2">
      <c r="A171" s="133" t="s">
        <v>7</v>
      </c>
      <c r="B171" s="130">
        <v>113</v>
      </c>
      <c r="C171" s="131">
        <v>670</v>
      </c>
      <c r="D171" s="131">
        <f>SUM(B171:C171)</f>
        <v>783</v>
      </c>
      <c r="E171" s="131">
        <v>9</v>
      </c>
      <c r="F171" s="131">
        <v>23</v>
      </c>
      <c r="G171" s="131">
        <f t="shared" si="237"/>
        <v>32</v>
      </c>
      <c r="H171" s="131">
        <v>0</v>
      </c>
      <c r="I171" s="131">
        <v>2</v>
      </c>
      <c r="J171" s="131">
        <f t="shared" si="238"/>
        <v>2</v>
      </c>
      <c r="K171" s="131">
        <v>13</v>
      </c>
      <c r="L171" s="131">
        <v>67</v>
      </c>
      <c r="M171" s="131">
        <f t="shared" si="239"/>
        <v>80</v>
      </c>
      <c r="N171" s="131">
        <v>6</v>
      </c>
      <c r="O171" s="131">
        <v>24</v>
      </c>
      <c r="P171" s="131">
        <f t="shared" si="240"/>
        <v>30</v>
      </c>
      <c r="Q171" s="131">
        <v>52</v>
      </c>
      <c r="R171" s="131">
        <v>155</v>
      </c>
      <c r="S171" s="131">
        <f t="shared" si="241"/>
        <v>207</v>
      </c>
      <c r="T171" s="131">
        <v>0</v>
      </c>
      <c r="U171" s="131">
        <v>1</v>
      </c>
      <c r="V171" s="131">
        <f t="shared" si="242"/>
        <v>1</v>
      </c>
      <c r="W171" s="131">
        <v>8</v>
      </c>
      <c r="X171" s="131">
        <v>22</v>
      </c>
      <c r="Y171" s="131">
        <f t="shared" si="244"/>
        <v>30</v>
      </c>
      <c r="Z171" s="131">
        <f t="shared" si="245"/>
        <v>201</v>
      </c>
      <c r="AA171" s="131">
        <f t="shared" si="246"/>
        <v>964</v>
      </c>
      <c r="AB171" s="132">
        <f t="shared" si="243"/>
        <v>1165</v>
      </c>
    </row>
    <row r="172" spans="1:28" x14ac:dyDescent="0.2">
      <c r="A172" s="133" t="s">
        <v>9</v>
      </c>
      <c r="B172" s="130">
        <v>547</v>
      </c>
      <c r="C172" s="131">
        <v>210</v>
      </c>
      <c r="D172" s="131">
        <f>SUM(B172:C172)</f>
        <v>757</v>
      </c>
      <c r="E172" s="131">
        <v>25</v>
      </c>
      <c r="F172" s="131">
        <v>9</v>
      </c>
      <c r="G172" s="131">
        <f t="shared" si="237"/>
        <v>34</v>
      </c>
      <c r="H172" s="131">
        <v>2</v>
      </c>
      <c r="I172" s="131">
        <v>1</v>
      </c>
      <c r="J172" s="131">
        <f t="shared" si="238"/>
        <v>3</v>
      </c>
      <c r="K172" s="131">
        <v>35</v>
      </c>
      <c r="L172" s="131">
        <v>16</v>
      </c>
      <c r="M172" s="131">
        <f t="shared" si="239"/>
        <v>51</v>
      </c>
      <c r="N172" s="131">
        <v>14</v>
      </c>
      <c r="O172" s="131">
        <v>5</v>
      </c>
      <c r="P172" s="131">
        <f t="shared" si="240"/>
        <v>19</v>
      </c>
      <c r="Q172" s="131">
        <v>15</v>
      </c>
      <c r="R172" s="131">
        <v>5</v>
      </c>
      <c r="S172" s="131">
        <f t="shared" si="241"/>
        <v>20</v>
      </c>
      <c r="T172" s="131">
        <v>1</v>
      </c>
      <c r="U172" s="131">
        <v>0</v>
      </c>
      <c r="V172" s="131">
        <f t="shared" si="242"/>
        <v>1</v>
      </c>
      <c r="W172" s="131">
        <v>16</v>
      </c>
      <c r="X172" s="131">
        <v>5</v>
      </c>
      <c r="Y172" s="131">
        <f t="shared" si="244"/>
        <v>21</v>
      </c>
      <c r="Z172" s="131">
        <f t="shared" si="245"/>
        <v>655</v>
      </c>
      <c r="AA172" s="131">
        <f t="shared" si="246"/>
        <v>251</v>
      </c>
      <c r="AB172" s="132">
        <f t="shared" si="243"/>
        <v>906</v>
      </c>
    </row>
    <row r="173" spans="1:28" x14ac:dyDescent="0.2">
      <c r="A173" s="129" t="s">
        <v>8</v>
      </c>
      <c r="B173" s="130">
        <v>435</v>
      </c>
      <c r="C173" s="131">
        <v>94</v>
      </c>
      <c r="D173" s="131">
        <f t="shared" ref="D173:D175" si="247">SUM(B173:C173)</f>
        <v>529</v>
      </c>
      <c r="E173" s="131">
        <v>40</v>
      </c>
      <c r="F173" s="131">
        <v>8</v>
      </c>
      <c r="G173" s="131">
        <f t="shared" si="237"/>
        <v>48</v>
      </c>
      <c r="H173" s="131">
        <v>1</v>
      </c>
      <c r="I173" s="131">
        <v>1</v>
      </c>
      <c r="J173" s="131">
        <f t="shared" si="238"/>
        <v>2</v>
      </c>
      <c r="K173" s="131">
        <v>29</v>
      </c>
      <c r="L173" s="131">
        <v>7</v>
      </c>
      <c r="M173" s="131">
        <f>SUM(K173:L173)</f>
        <v>36</v>
      </c>
      <c r="N173" s="131">
        <v>15</v>
      </c>
      <c r="O173" s="131">
        <v>4</v>
      </c>
      <c r="P173" s="131">
        <f t="shared" si="240"/>
        <v>19</v>
      </c>
      <c r="Q173" s="131">
        <v>5</v>
      </c>
      <c r="R173" s="131">
        <v>1</v>
      </c>
      <c r="S173" s="131">
        <f t="shared" si="241"/>
        <v>6</v>
      </c>
      <c r="T173" s="131">
        <v>0</v>
      </c>
      <c r="U173" s="131">
        <v>0</v>
      </c>
      <c r="V173" s="131">
        <f t="shared" si="242"/>
        <v>0</v>
      </c>
      <c r="W173" s="131">
        <v>11</v>
      </c>
      <c r="X173" s="131">
        <v>2</v>
      </c>
      <c r="Y173" s="131">
        <f t="shared" si="244"/>
        <v>13</v>
      </c>
      <c r="Z173" s="131">
        <f t="shared" si="245"/>
        <v>536</v>
      </c>
      <c r="AA173" s="131">
        <f t="shared" si="246"/>
        <v>117</v>
      </c>
      <c r="AB173" s="132">
        <f t="shared" si="243"/>
        <v>653</v>
      </c>
    </row>
    <row r="174" spans="1:28" x14ac:dyDescent="0.2">
      <c r="A174" s="129" t="s">
        <v>31</v>
      </c>
      <c r="B174" s="134">
        <v>0</v>
      </c>
      <c r="C174" s="135">
        <v>0</v>
      </c>
      <c r="D174" s="131">
        <f t="shared" si="247"/>
        <v>0</v>
      </c>
      <c r="E174" s="135">
        <v>0</v>
      </c>
      <c r="F174" s="135">
        <v>0</v>
      </c>
      <c r="G174" s="135">
        <v>0</v>
      </c>
      <c r="H174" s="135">
        <v>0</v>
      </c>
      <c r="I174" s="135">
        <v>0</v>
      </c>
      <c r="J174" s="135">
        <v>0</v>
      </c>
      <c r="K174" s="135">
        <v>0</v>
      </c>
      <c r="L174" s="135">
        <v>0</v>
      </c>
      <c r="M174" s="131">
        <f>SUM(K174:L174)</f>
        <v>0</v>
      </c>
      <c r="N174" s="135">
        <v>0</v>
      </c>
      <c r="O174" s="135">
        <v>0</v>
      </c>
      <c r="P174" s="131">
        <f t="shared" si="240"/>
        <v>0</v>
      </c>
      <c r="Q174" s="135">
        <v>0</v>
      </c>
      <c r="R174" s="135">
        <v>0</v>
      </c>
      <c r="S174" s="131">
        <f t="shared" si="241"/>
        <v>0</v>
      </c>
      <c r="T174" s="135">
        <v>0</v>
      </c>
      <c r="U174" s="135">
        <v>0</v>
      </c>
      <c r="V174" s="131">
        <f t="shared" si="242"/>
        <v>0</v>
      </c>
      <c r="W174" s="135">
        <v>0</v>
      </c>
      <c r="X174" s="135">
        <v>0</v>
      </c>
      <c r="Y174" s="135">
        <f t="shared" si="244"/>
        <v>0</v>
      </c>
      <c r="Z174" s="135">
        <f t="shared" si="245"/>
        <v>0</v>
      </c>
      <c r="AA174" s="135">
        <f t="shared" si="246"/>
        <v>0</v>
      </c>
      <c r="AB174" s="136">
        <f>SUM(Z174:AA174)</f>
        <v>0</v>
      </c>
    </row>
    <row r="175" spans="1:28" x14ac:dyDescent="0.2">
      <c r="A175" s="137" t="s">
        <v>50</v>
      </c>
      <c r="B175" s="134">
        <v>112</v>
      </c>
      <c r="C175" s="135">
        <v>37</v>
      </c>
      <c r="D175" s="135">
        <f t="shared" si="247"/>
        <v>149</v>
      </c>
      <c r="E175" s="135">
        <v>18</v>
      </c>
      <c r="F175" s="135">
        <v>4</v>
      </c>
      <c r="G175" s="135">
        <f t="shared" ref="G175" si="248">SUM(E175:F175)</f>
        <v>22</v>
      </c>
      <c r="H175" s="135">
        <v>1</v>
      </c>
      <c r="I175" s="135">
        <v>1</v>
      </c>
      <c r="J175" s="135">
        <f t="shared" ref="J175" si="249">SUM(H175:I175)</f>
        <v>2</v>
      </c>
      <c r="K175" s="135">
        <v>3</v>
      </c>
      <c r="L175" s="135">
        <v>3</v>
      </c>
      <c r="M175" s="135">
        <f t="shared" ref="M175" si="250">SUM(K175:L175)</f>
        <v>6</v>
      </c>
      <c r="N175" s="135">
        <v>4</v>
      </c>
      <c r="O175" s="135">
        <v>4</v>
      </c>
      <c r="P175" s="135">
        <f t="shared" si="240"/>
        <v>8</v>
      </c>
      <c r="Q175" s="135">
        <v>3</v>
      </c>
      <c r="R175" s="135">
        <v>0</v>
      </c>
      <c r="S175" s="131">
        <f t="shared" si="241"/>
        <v>3</v>
      </c>
      <c r="T175" s="135">
        <v>0</v>
      </c>
      <c r="U175" s="135">
        <v>0</v>
      </c>
      <c r="V175" s="131">
        <f t="shared" si="242"/>
        <v>0</v>
      </c>
      <c r="W175" s="135">
        <v>3</v>
      </c>
      <c r="X175" s="135">
        <v>1</v>
      </c>
      <c r="Y175" s="135">
        <f t="shared" si="244"/>
        <v>4</v>
      </c>
      <c r="Z175" s="135">
        <f t="shared" si="245"/>
        <v>144</v>
      </c>
      <c r="AA175" s="135">
        <f t="shared" si="246"/>
        <v>50</v>
      </c>
      <c r="AB175" s="136">
        <f t="shared" ref="AB175" si="251">SUM(Z175:AA175)</f>
        <v>194</v>
      </c>
    </row>
    <row r="176" spans="1:28" ht="13.5" thickBot="1" x14ac:dyDescent="0.25">
      <c r="A176" s="138" t="s">
        <v>3</v>
      </c>
      <c r="B176" s="139">
        <f t="shared" ref="B176:AB176" si="252">SUM(B168:B175)</f>
        <v>2981</v>
      </c>
      <c r="C176" s="140">
        <f t="shared" si="252"/>
        <v>1963</v>
      </c>
      <c r="D176" s="140">
        <f t="shared" si="252"/>
        <v>4944</v>
      </c>
      <c r="E176" s="140">
        <f t="shared" si="252"/>
        <v>252</v>
      </c>
      <c r="F176" s="140">
        <f t="shared" si="252"/>
        <v>108</v>
      </c>
      <c r="G176" s="140">
        <f t="shared" si="252"/>
        <v>360</v>
      </c>
      <c r="H176" s="140">
        <f t="shared" si="252"/>
        <v>12</v>
      </c>
      <c r="I176" s="140">
        <f t="shared" si="252"/>
        <v>9</v>
      </c>
      <c r="J176" s="140">
        <f t="shared" si="252"/>
        <v>21</v>
      </c>
      <c r="K176" s="140">
        <f t="shared" si="252"/>
        <v>156</v>
      </c>
      <c r="L176" s="140">
        <f t="shared" si="252"/>
        <v>147</v>
      </c>
      <c r="M176" s="140">
        <f t="shared" si="252"/>
        <v>303</v>
      </c>
      <c r="N176" s="140">
        <f t="shared" si="252"/>
        <v>123</v>
      </c>
      <c r="O176" s="140">
        <f t="shared" si="252"/>
        <v>76</v>
      </c>
      <c r="P176" s="140">
        <f t="shared" si="252"/>
        <v>199</v>
      </c>
      <c r="Q176" s="140">
        <f t="shared" si="252"/>
        <v>115</v>
      </c>
      <c r="R176" s="140">
        <f t="shared" si="252"/>
        <v>195</v>
      </c>
      <c r="S176" s="140">
        <f t="shared" si="252"/>
        <v>310</v>
      </c>
      <c r="T176" s="140">
        <f t="shared" si="252"/>
        <v>6</v>
      </c>
      <c r="U176" s="140">
        <f t="shared" si="252"/>
        <v>1</v>
      </c>
      <c r="V176" s="140">
        <f t="shared" si="252"/>
        <v>7</v>
      </c>
      <c r="W176" s="140">
        <f>SUM(W168:W175)</f>
        <v>96</v>
      </c>
      <c r="X176" s="140">
        <f t="shared" ref="X176" si="253">SUM(X168:X175)</f>
        <v>66</v>
      </c>
      <c r="Y176" s="140">
        <f>SUM(Y168:Y175)</f>
        <v>162</v>
      </c>
      <c r="Z176" s="140">
        <f>SUM(Z168:Z175)</f>
        <v>3741</v>
      </c>
      <c r="AA176" s="140">
        <f t="shared" si="252"/>
        <v>2565</v>
      </c>
      <c r="AB176" s="141">
        <f t="shared" si="252"/>
        <v>6306</v>
      </c>
    </row>
    <row r="177" spans="1:28" ht="13.5" thickBot="1" x14ac:dyDescent="0.25">
      <c r="V177" s="118"/>
      <c r="W177" s="140"/>
    </row>
    <row r="178" spans="1:28" ht="25.5" x14ac:dyDescent="0.2">
      <c r="A178" s="161" t="s">
        <v>52</v>
      </c>
      <c r="B178" s="152" t="s">
        <v>41</v>
      </c>
      <c r="C178" s="153" t="s">
        <v>41</v>
      </c>
      <c r="D178" s="154" t="s">
        <v>41</v>
      </c>
      <c r="E178" s="155" t="s">
        <v>42</v>
      </c>
      <c r="F178" s="153" t="s">
        <v>42</v>
      </c>
      <c r="G178" s="154" t="s">
        <v>42</v>
      </c>
      <c r="H178" s="157" t="s">
        <v>43</v>
      </c>
      <c r="I178" s="158" t="s">
        <v>43</v>
      </c>
      <c r="J178" s="159" t="s">
        <v>43</v>
      </c>
      <c r="K178" s="155" t="s">
        <v>44</v>
      </c>
      <c r="L178" s="153" t="s">
        <v>44</v>
      </c>
      <c r="M178" s="154" t="s">
        <v>44</v>
      </c>
      <c r="N178" s="155" t="s">
        <v>45</v>
      </c>
      <c r="O178" s="153" t="s">
        <v>45</v>
      </c>
      <c r="P178" s="154" t="s">
        <v>45</v>
      </c>
      <c r="Q178" s="155" t="s">
        <v>46</v>
      </c>
      <c r="R178" s="153" t="s">
        <v>46</v>
      </c>
      <c r="S178" s="154" t="s">
        <v>46</v>
      </c>
      <c r="T178" s="157" t="s">
        <v>47</v>
      </c>
      <c r="U178" s="158" t="s">
        <v>47</v>
      </c>
      <c r="V178" s="159" t="s">
        <v>47</v>
      </c>
      <c r="W178" s="158" t="s">
        <v>86</v>
      </c>
      <c r="X178" s="158" t="s">
        <v>86</v>
      </c>
      <c r="Y178" s="158" t="s">
        <v>86</v>
      </c>
      <c r="Z178" s="155" t="s">
        <v>3</v>
      </c>
      <c r="AA178" s="153" t="s">
        <v>3</v>
      </c>
      <c r="AB178" s="156" t="s">
        <v>3</v>
      </c>
    </row>
    <row r="179" spans="1:28" ht="13.5" thickBot="1" x14ac:dyDescent="0.25">
      <c r="A179" s="162"/>
      <c r="B179" s="122" t="s">
        <v>48</v>
      </c>
      <c r="C179" s="123" t="s">
        <v>49</v>
      </c>
      <c r="D179" s="123" t="s">
        <v>3</v>
      </c>
      <c r="E179" s="122" t="s">
        <v>48</v>
      </c>
      <c r="F179" s="123" t="s">
        <v>49</v>
      </c>
      <c r="G179" s="123" t="s">
        <v>3</v>
      </c>
      <c r="H179" s="122" t="s">
        <v>48</v>
      </c>
      <c r="I179" s="123" t="s">
        <v>49</v>
      </c>
      <c r="J179" s="123" t="s">
        <v>3</v>
      </c>
      <c r="K179" s="122" t="s">
        <v>48</v>
      </c>
      <c r="L179" s="123" t="s">
        <v>49</v>
      </c>
      <c r="M179" s="123" t="s">
        <v>3</v>
      </c>
      <c r="N179" s="122" t="s">
        <v>48</v>
      </c>
      <c r="O179" s="123" t="s">
        <v>49</v>
      </c>
      <c r="P179" s="123" t="s">
        <v>3</v>
      </c>
      <c r="Q179" s="122" t="s">
        <v>48</v>
      </c>
      <c r="R179" s="123" t="s">
        <v>49</v>
      </c>
      <c r="S179" s="123" t="s">
        <v>3</v>
      </c>
      <c r="T179" s="122" t="s">
        <v>48</v>
      </c>
      <c r="U179" s="123" t="s">
        <v>49</v>
      </c>
      <c r="V179" s="123" t="s">
        <v>3</v>
      </c>
      <c r="W179" s="122" t="s">
        <v>48</v>
      </c>
      <c r="X179" s="123" t="s">
        <v>49</v>
      </c>
      <c r="Y179" s="123" t="s">
        <v>3</v>
      </c>
      <c r="Z179" s="122" t="s">
        <v>48</v>
      </c>
      <c r="AA179" s="123" t="s">
        <v>49</v>
      </c>
      <c r="AB179" s="124" t="s">
        <v>3</v>
      </c>
    </row>
    <row r="180" spans="1:28" x14ac:dyDescent="0.2">
      <c r="A180" s="125" t="s">
        <v>4</v>
      </c>
      <c r="B180" s="126">
        <v>2490</v>
      </c>
      <c r="C180" s="127">
        <v>1586</v>
      </c>
      <c r="D180" s="127">
        <f t="shared" ref="D180:D182" si="254">SUM(B180:C180)</f>
        <v>4076</v>
      </c>
      <c r="E180" s="127">
        <v>361</v>
      </c>
      <c r="F180" s="127">
        <v>142</v>
      </c>
      <c r="G180" s="127">
        <f t="shared" ref="G180:G185" si="255">SUM(E180:F180)</f>
        <v>503</v>
      </c>
      <c r="H180" s="127">
        <v>16</v>
      </c>
      <c r="I180" s="127">
        <v>10</v>
      </c>
      <c r="J180" s="127">
        <f t="shared" ref="J180:J185" si="256">SUM(H180:I180)</f>
        <v>26</v>
      </c>
      <c r="K180" s="127">
        <v>117</v>
      </c>
      <c r="L180" s="127">
        <v>82</v>
      </c>
      <c r="M180" s="127">
        <f t="shared" ref="M180:M185" si="257">SUM(K180:L180)</f>
        <v>199</v>
      </c>
      <c r="N180" s="127">
        <v>142</v>
      </c>
      <c r="O180" s="127">
        <v>87</v>
      </c>
      <c r="P180" s="127">
        <f t="shared" ref="P180:P187" si="258">SUM(N180:O180)</f>
        <v>229</v>
      </c>
      <c r="Q180" s="127">
        <v>57</v>
      </c>
      <c r="R180" s="127">
        <v>38</v>
      </c>
      <c r="S180" s="127">
        <f t="shared" ref="S180:S187" si="259">SUM(Q180:R180)</f>
        <v>95</v>
      </c>
      <c r="T180" s="127">
        <v>4</v>
      </c>
      <c r="U180" s="127">
        <v>0</v>
      </c>
      <c r="V180" s="127">
        <f t="shared" ref="V180:V187" si="260">SUM(T180:U180)</f>
        <v>4</v>
      </c>
      <c r="W180" s="127">
        <v>134</v>
      </c>
      <c r="X180" s="127">
        <v>69</v>
      </c>
      <c r="Y180" s="127">
        <f>SUM(W180:X180)</f>
        <v>203</v>
      </c>
      <c r="Z180" s="127">
        <f>Q180+N180+K180+H180+E180+B180+T180+W180</f>
        <v>3321</v>
      </c>
      <c r="AA180" s="127">
        <f>R180+O180+L180+I180+F180+C180+U180+X180</f>
        <v>2014</v>
      </c>
      <c r="AB180" s="128">
        <f t="shared" ref="AB180:AB185" si="261">SUM(Z180:AA180)</f>
        <v>5335</v>
      </c>
    </row>
    <row r="181" spans="1:28" x14ac:dyDescent="0.2">
      <c r="A181" s="129" t="s">
        <v>6</v>
      </c>
      <c r="B181" s="130">
        <v>857</v>
      </c>
      <c r="C181" s="131">
        <v>1231</v>
      </c>
      <c r="D181" s="131">
        <f t="shared" si="254"/>
        <v>2088</v>
      </c>
      <c r="E181" s="131">
        <v>51</v>
      </c>
      <c r="F181" s="131">
        <v>80</v>
      </c>
      <c r="G181" s="131">
        <f t="shared" si="255"/>
        <v>131</v>
      </c>
      <c r="H181" s="131">
        <v>3</v>
      </c>
      <c r="I181" s="131">
        <v>1</v>
      </c>
      <c r="J181" s="131">
        <f t="shared" si="256"/>
        <v>4</v>
      </c>
      <c r="K181" s="131">
        <v>67</v>
      </c>
      <c r="L181" s="131">
        <v>71</v>
      </c>
      <c r="M181" s="131">
        <f t="shared" si="257"/>
        <v>138</v>
      </c>
      <c r="N181" s="131">
        <v>44</v>
      </c>
      <c r="O181" s="131">
        <v>51</v>
      </c>
      <c r="P181" s="131">
        <f t="shared" si="258"/>
        <v>95</v>
      </c>
      <c r="Q181" s="131">
        <v>60</v>
      </c>
      <c r="R181" s="131">
        <v>68</v>
      </c>
      <c r="S181" s="131">
        <f t="shared" si="259"/>
        <v>128</v>
      </c>
      <c r="T181" s="131">
        <v>1</v>
      </c>
      <c r="U181" s="131">
        <v>1</v>
      </c>
      <c r="V181" s="131">
        <f t="shared" si="260"/>
        <v>2</v>
      </c>
      <c r="W181" s="131">
        <v>27</v>
      </c>
      <c r="X181" s="131">
        <v>31</v>
      </c>
      <c r="Y181" s="131">
        <f t="shared" ref="Y181:Y187" si="262">SUM(W181:X181)</f>
        <v>58</v>
      </c>
      <c r="Z181" s="131">
        <f t="shared" ref="Z181:Z187" si="263">Q181+N181+K181+H181+E181+B181+T181+W181</f>
        <v>1110</v>
      </c>
      <c r="AA181" s="131">
        <f t="shared" ref="AA181:AA187" si="264">R181+O181+L181+I181+F181+C181+U181+X181</f>
        <v>1534</v>
      </c>
      <c r="AB181" s="132">
        <f t="shared" si="261"/>
        <v>2644</v>
      </c>
    </row>
    <row r="182" spans="1:28" x14ac:dyDescent="0.2">
      <c r="A182" s="133" t="s">
        <v>5</v>
      </c>
      <c r="B182" s="130">
        <v>1267</v>
      </c>
      <c r="C182" s="131">
        <v>216</v>
      </c>
      <c r="D182" s="131">
        <f t="shared" si="254"/>
        <v>1483</v>
      </c>
      <c r="E182" s="131">
        <v>158</v>
      </c>
      <c r="F182" s="131">
        <v>23</v>
      </c>
      <c r="G182" s="131">
        <f t="shared" si="255"/>
        <v>181</v>
      </c>
      <c r="H182" s="131">
        <v>6</v>
      </c>
      <c r="I182" s="131">
        <v>1</v>
      </c>
      <c r="J182" s="131">
        <f t="shared" si="256"/>
        <v>7</v>
      </c>
      <c r="K182" s="131">
        <v>27</v>
      </c>
      <c r="L182" s="131">
        <v>8</v>
      </c>
      <c r="M182" s="131">
        <f t="shared" si="257"/>
        <v>35</v>
      </c>
      <c r="N182" s="131">
        <v>45</v>
      </c>
      <c r="O182" s="131">
        <v>4</v>
      </c>
      <c r="P182" s="131">
        <f t="shared" si="258"/>
        <v>49</v>
      </c>
      <c r="Q182" s="131">
        <v>26</v>
      </c>
      <c r="R182" s="131">
        <v>10</v>
      </c>
      <c r="S182" s="131">
        <f t="shared" si="259"/>
        <v>36</v>
      </c>
      <c r="T182" s="131">
        <v>1</v>
      </c>
      <c r="U182" s="131">
        <v>0</v>
      </c>
      <c r="V182" s="131">
        <f t="shared" si="260"/>
        <v>1</v>
      </c>
      <c r="W182" s="131">
        <v>33</v>
      </c>
      <c r="X182" s="131">
        <v>9</v>
      </c>
      <c r="Y182" s="131">
        <f t="shared" si="262"/>
        <v>42</v>
      </c>
      <c r="Z182" s="131">
        <f t="shared" si="263"/>
        <v>1563</v>
      </c>
      <c r="AA182" s="131">
        <f t="shared" si="264"/>
        <v>271</v>
      </c>
      <c r="AB182" s="132">
        <f t="shared" si="261"/>
        <v>1834</v>
      </c>
    </row>
    <row r="183" spans="1:28" x14ac:dyDescent="0.2">
      <c r="A183" s="133" t="s">
        <v>7</v>
      </c>
      <c r="B183" s="130">
        <v>296</v>
      </c>
      <c r="C183" s="131">
        <v>1743</v>
      </c>
      <c r="D183" s="131">
        <f>SUM(B183:C183)</f>
        <v>2039</v>
      </c>
      <c r="E183" s="131">
        <v>33</v>
      </c>
      <c r="F183" s="131">
        <v>96</v>
      </c>
      <c r="G183" s="131">
        <f t="shared" si="255"/>
        <v>129</v>
      </c>
      <c r="H183" s="131">
        <v>1</v>
      </c>
      <c r="I183" s="131">
        <v>6</v>
      </c>
      <c r="J183" s="131">
        <f t="shared" si="256"/>
        <v>7</v>
      </c>
      <c r="K183" s="131">
        <v>38</v>
      </c>
      <c r="L183" s="131">
        <v>164</v>
      </c>
      <c r="M183" s="131">
        <f t="shared" si="257"/>
        <v>202</v>
      </c>
      <c r="N183" s="131">
        <v>14</v>
      </c>
      <c r="O183" s="131">
        <v>78</v>
      </c>
      <c r="P183" s="131">
        <f t="shared" si="258"/>
        <v>92</v>
      </c>
      <c r="Q183" s="131">
        <v>145</v>
      </c>
      <c r="R183" s="131">
        <v>351</v>
      </c>
      <c r="S183" s="131">
        <f t="shared" si="259"/>
        <v>496</v>
      </c>
      <c r="T183" s="131">
        <v>0</v>
      </c>
      <c r="U183" s="131">
        <v>2</v>
      </c>
      <c r="V183" s="131">
        <f t="shared" si="260"/>
        <v>2</v>
      </c>
      <c r="W183" s="131">
        <v>11</v>
      </c>
      <c r="X183" s="131">
        <v>54</v>
      </c>
      <c r="Y183" s="131">
        <f t="shared" si="262"/>
        <v>65</v>
      </c>
      <c r="Z183" s="131">
        <f t="shared" si="263"/>
        <v>538</v>
      </c>
      <c r="AA183" s="131">
        <f t="shared" si="264"/>
        <v>2494</v>
      </c>
      <c r="AB183" s="132">
        <f t="shared" si="261"/>
        <v>3032</v>
      </c>
    </row>
    <row r="184" spans="1:28" x14ac:dyDescent="0.2">
      <c r="A184" s="133" t="s">
        <v>9</v>
      </c>
      <c r="B184" s="130">
        <v>1099</v>
      </c>
      <c r="C184" s="131">
        <v>469</v>
      </c>
      <c r="D184" s="131">
        <f>SUM(B184:C184)</f>
        <v>1568</v>
      </c>
      <c r="E184" s="131">
        <v>90</v>
      </c>
      <c r="F184" s="131">
        <v>36</v>
      </c>
      <c r="G184" s="131">
        <f t="shared" si="255"/>
        <v>126</v>
      </c>
      <c r="H184" s="131">
        <v>4</v>
      </c>
      <c r="I184" s="131">
        <v>2</v>
      </c>
      <c r="J184" s="131">
        <f t="shared" si="256"/>
        <v>6</v>
      </c>
      <c r="K184" s="131">
        <v>77</v>
      </c>
      <c r="L184" s="131">
        <v>45</v>
      </c>
      <c r="M184" s="131">
        <f t="shared" si="257"/>
        <v>122</v>
      </c>
      <c r="N184" s="131">
        <v>35</v>
      </c>
      <c r="O184" s="131">
        <v>20</v>
      </c>
      <c r="P184" s="131">
        <f t="shared" si="258"/>
        <v>55</v>
      </c>
      <c r="Q184" s="131">
        <v>34</v>
      </c>
      <c r="R184" s="131">
        <v>12</v>
      </c>
      <c r="S184" s="131">
        <f t="shared" si="259"/>
        <v>46</v>
      </c>
      <c r="T184" s="131">
        <v>1</v>
      </c>
      <c r="U184" s="131">
        <v>0</v>
      </c>
      <c r="V184" s="131">
        <f t="shared" si="260"/>
        <v>1</v>
      </c>
      <c r="W184" s="131">
        <v>33</v>
      </c>
      <c r="X184" s="131">
        <v>13</v>
      </c>
      <c r="Y184" s="131">
        <f t="shared" si="262"/>
        <v>46</v>
      </c>
      <c r="Z184" s="131">
        <f t="shared" si="263"/>
        <v>1373</v>
      </c>
      <c r="AA184" s="131">
        <f t="shared" si="264"/>
        <v>597</v>
      </c>
      <c r="AB184" s="132">
        <f t="shared" si="261"/>
        <v>1970</v>
      </c>
    </row>
    <row r="185" spans="1:28" x14ac:dyDescent="0.2">
      <c r="A185" s="129" t="s">
        <v>8</v>
      </c>
      <c r="B185" s="130">
        <v>976</v>
      </c>
      <c r="C185" s="131">
        <v>185</v>
      </c>
      <c r="D185" s="131">
        <f t="shared" ref="D185:D187" si="265">SUM(B185:C185)</f>
        <v>1161</v>
      </c>
      <c r="E185" s="131">
        <v>76</v>
      </c>
      <c r="F185" s="131">
        <v>11</v>
      </c>
      <c r="G185" s="131">
        <f t="shared" si="255"/>
        <v>87</v>
      </c>
      <c r="H185" s="131">
        <v>3</v>
      </c>
      <c r="I185" s="131">
        <v>2</v>
      </c>
      <c r="J185" s="131">
        <f t="shared" si="256"/>
        <v>5</v>
      </c>
      <c r="K185" s="131">
        <v>67</v>
      </c>
      <c r="L185" s="131">
        <v>19</v>
      </c>
      <c r="M185" s="131">
        <f t="shared" si="257"/>
        <v>86</v>
      </c>
      <c r="N185" s="131">
        <v>34</v>
      </c>
      <c r="O185" s="131">
        <v>7</v>
      </c>
      <c r="P185" s="131">
        <f t="shared" si="258"/>
        <v>41</v>
      </c>
      <c r="Q185" s="131">
        <v>13</v>
      </c>
      <c r="R185" s="131">
        <v>1</v>
      </c>
      <c r="S185" s="131">
        <f t="shared" si="259"/>
        <v>14</v>
      </c>
      <c r="T185" s="131">
        <v>0</v>
      </c>
      <c r="U185" s="131">
        <v>0</v>
      </c>
      <c r="V185" s="131">
        <f t="shared" si="260"/>
        <v>0</v>
      </c>
      <c r="W185" s="131">
        <v>26</v>
      </c>
      <c r="X185" s="131">
        <v>7</v>
      </c>
      <c r="Y185" s="131">
        <f t="shared" si="262"/>
        <v>33</v>
      </c>
      <c r="Z185" s="131">
        <f t="shared" si="263"/>
        <v>1195</v>
      </c>
      <c r="AA185" s="131">
        <f t="shared" si="264"/>
        <v>232</v>
      </c>
      <c r="AB185" s="132">
        <f t="shared" si="261"/>
        <v>1427</v>
      </c>
    </row>
    <row r="186" spans="1:28" x14ac:dyDescent="0.2">
      <c r="A186" s="129" t="s">
        <v>31</v>
      </c>
      <c r="B186" s="134">
        <v>111</v>
      </c>
      <c r="C186" s="135">
        <v>114</v>
      </c>
      <c r="D186" s="131">
        <f t="shared" si="265"/>
        <v>225</v>
      </c>
      <c r="E186" s="135">
        <v>11</v>
      </c>
      <c r="F186" s="135">
        <v>11</v>
      </c>
      <c r="G186" s="135">
        <v>0</v>
      </c>
      <c r="H186" s="135">
        <v>0</v>
      </c>
      <c r="I186" s="135">
        <v>2</v>
      </c>
      <c r="J186" s="135">
        <v>0</v>
      </c>
      <c r="K186" s="135">
        <v>58</v>
      </c>
      <c r="L186" s="135">
        <v>64</v>
      </c>
      <c r="M186" s="131">
        <f>SUM(K186:L186)</f>
        <v>122</v>
      </c>
      <c r="N186" s="135">
        <v>13</v>
      </c>
      <c r="O186" s="135">
        <v>6</v>
      </c>
      <c r="P186" s="131">
        <f t="shared" si="258"/>
        <v>19</v>
      </c>
      <c r="Q186" s="135">
        <v>5</v>
      </c>
      <c r="R186" s="135">
        <v>11</v>
      </c>
      <c r="S186" s="131">
        <f t="shared" si="259"/>
        <v>16</v>
      </c>
      <c r="T186" s="135">
        <v>0</v>
      </c>
      <c r="U186" s="135">
        <v>0</v>
      </c>
      <c r="V186" s="131">
        <f t="shared" si="260"/>
        <v>0</v>
      </c>
      <c r="W186" s="135">
        <v>12</v>
      </c>
      <c r="X186" s="135">
        <v>7</v>
      </c>
      <c r="Y186" s="135">
        <f t="shared" si="262"/>
        <v>19</v>
      </c>
      <c r="Z186" s="135">
        <f t="shared" si="263"/>
        <v>210</v>
      </c>
      <c r="AA186" s="135">
        <f t="shared" si="264"/>
        <v>215</v>
      </c>
      <c r="AB186" s="136">
        <f>SUM(Z186:AA186)</f>
        <v>425</v>
      </c>
    </row>
    <row r="187" spans="1:28" x14ac:dyDescent="0.2">
      <c r="A187" s="137" t="s">
        <v>50</v>
      </c>
      <c r="B187" s="134">
        <v>292</v>
      </c>
      <c r="C187" s="135">
        <v>133</v>
      </c>
      <c r="D187" s="135">
        <f t="shared" si="265"/>
        <v>425</v>
      </c>
      <c r="E187" s="135">
        <v>60</v>
      </c>
      <c r="F187" s="135">
        <v>21</v>
      </c>
      <c r="G187" s="135">
        <f t="shared" ref="G187" si="266">SUM(E187:F187)</f>
        <v>81</v>
      </c>
      <c r="H187" s="135">
        <v>2</v>
      </c>
      <c r="I187" s="135">
        <v>3</v>
      </c>
      <c r="J187" s="135">
        <f t="shared" ref="J187" si="267">SUM(H187:I187)</f>
        <v>5</v>
      </c>
      <c r="K187" s="135">
        <v>20</v>
      </c>
      <c r="L187" s="135">
        <v>13</v>
      </c>
      <c r="M187" s="135">
        <f t="shared" ref="M187" si="268">SUM(K187:L187)</f>
        <v>33</v>
      </c>
      <c r="N187" s="135">
        <v>19</v>
      </c>
      <c r="O187" s="135">
        <v>7</v>
      </c>
      <c r="P187" s="135">
        <f t="shared" si="258"/>
        <v>26</v>
      </c>
      <c r="Q187" s="135">
        <v>7</v>
      </c>
      <c r="R187" s="135">
        <v>3</v>
      </c>
      <c r="S187" s="131">
        <f t="shared" si="259"/>
        <v>10</v>
      </c>
      <c r="T187" s="135">
        <v>1</v>
      </c>
      <c r="U187" s="135">
        <v>0</v>
      </c>
      <c r="V187" s="131">
        <f t="shared" si="260"/>
        <v>1</v>
      </c>
      <c r="W187" s="135">
        <v>17</v>
      </c>
      <c r="X187" s="135">
        <v>6</v>
      </c>
      <c r="Y187" s="135">
        <f t="shared" si="262"/>
        <v>23</v>
      </c>
      <c r="Z187" s="135">
        <f t="shared" si="263"/>
        <v>418</v>
      </c>
      <c r="AA187" s="135">
        <f t="shared" si="264"/>
        <v>186</v>
      </c>
      <c r="AB187" s="136">
        <f t="shared" ref="AB187" si="269">SUM(Z187:AA187)</f>
        <v>604</v>
      </c>
    </row>
    <row r="188" spans="1:28" ht="13.5" thickBot="1" x14ac:dyDescent="0.25">
      <c r="A188" s="138" t="s">
        <v>3</v>
      </c>
      <c r="B188" s="139">
        <f t="shared" ref="B188:AB188" si="270">SUM(B180:B187)</f>
        <v>7388</v>
      </c>
      <c r="C188" s="140">
        <f t="shared" si="270"/>
        <v>5677</v>
      </c>
      <c r="D188" s="140">
        <f t="shared" si="270"/>
        <v>13065</v>
      </c>
      <c r="E188" s="140">
        <f t="shared" si="270"/>
        <v>840</v>
      </c>
      <c r="F188" s="140">
        <f t="shared" si="270"/>
        <v>420</v>
      </c>
      <c r="G188" s="140">
        <f t="shared" si="270"/>
        <v>1238</v>
      </c>
      <c r="H188" s="140">
        <f t="shared" si="270"/>
        <v>35</v>
      </c>
      <c r="I188" s="140">
        <f t="shared" si="270"/>
        <v>27</v>
      </c>
      <c r="J188" s="140">
        <f t="shared" si="270"/>
        <v>60</v>
      </c>
      <c r="K188" s="140">
        <f t="shared" si="270"/>
        <v>471</v>
      </c>
      <c r="L188" s="140">
        <f t="shared" si="270"/>
        <v>466</v>
      </c>
      <c r="M188" s="140">
        <f t="shared" si="270"/>
        <v>937</v>
      </c>
      <c r="N188" s="140">
        <f t="shared" si="270"/>
        <v>346</v>
      </c>
      <c r="O188" s="140">
        <f t="shared" si="270"/>
        <v>260</v>
      </c>
      <c r="P188" s="140">
        <f t="shared" si="270"/>
        <v>606</v>
      </c>
      <c r="Q188" s="140">
        <f t="shared" si="270"/>
        <v>347</v>
      </c>
      <c r="R188" s="140">
        <f t="shared" si="270"/>
        <v>494</v>
      </c>
      <c r="S188" s="140">
        <f t="shared" si="270"/>
        <v>841</v>
      </c>
      <c r="T188" s="140">
        <f t="shared" si="270"/>
        <v>8</v>
      </c>
      <c r="U188" s="140">
        <f t="shared" si="270"/>
        <v>3</v>
      </c>
      <c r="V188" s="140">
        <f t="shared" si="270"/>
        <v>11</v>
      </c>
      <c r="W188" s="140">
        <f>SUM(W180:W187)</f>
        <v>293</v>
      </c>
      <c r="X188" s="140">
        <f>SUM(X180:X187)</f>
        <v>196</v>
      </c>
      <c r="Y188" s="140">
        <f>SUM(Y180:Y187)</f>
        <v>489</v>
      </c>
      <c r="Z188" s="140">
        <f>SUM(Z180:Z187)</f>
        <v>9728</v>
      </c>
      <c r="AA188" s="140">
        <f t="shared" si="270"/>
        <v>7543</v>
      </c>
      <c r="AB188" s="141">
        <f t="shared" si="270"/>
        <v>17271</v>
      </c>
    </row>
    <row r="189" spans="1:28" ht="13.5" thickBot="1" x14ac:dyDescent="0.25">
      <c r="V189" s="118"/>
    </row>
    <row r="190" spans="1:28" ht="25.5" x14ac:dyDescent="0.2">
      <c r="A190" s="161" t="s">
        <v>53</v>
      </c>
      <c r="B190" s="152" t="s">
        <v>41</v>
      </c>
      <c r="C190" s="153" t="s">
        <v>41</v>
      </c>
      <c r="D190" s="154" t="s">
        <v>41</v>
      </c>
      <c r="E190" s="155" t="s">
        <v>42</v>
      </c>
      <c r="F190" s="153" t="s">
        <v>42</v>
      </c>
      <c r="G190" s="154" t="s">
        <v>42</v>
      </c>
      <c r="H190" s="157" t="s">
        <v>43</v>
      </c>
      <c r="I190" s="158" t="s">
        <v>43</v>
      </c>
      <c r="J190" s="159" t="s">
        <v>43</v>
      </c>
      <c r="K190" s="155" t="s">
        <v>44</v>
      </c>
      <c r="L190" s="153" t="s">
        <v>44</v>
      </c>
      <c r="M190" s="154" t="s">
        <v>44</v>
      </c>
      <c r="N190" s="155" t="s">
        <v>45</v>
      </c>
      <c r="O190" s="153" t="s">
        <v>45</v>
      </c>
      <c r="P190" s="154" t="s">
        <v>45</v>
      </c>
      <c r="Q190" s="155" t="s">
        <v>46</v>
      </c>
      <c r="R190" s="153" t="s">
        <v>46</v>
      </c>
      <c r="S190" s="154" t="s">
        <v>46</v>
      </c>
      <c r="T190" s="157" t="s">
        <v>47</v>
      </c>
      <c r="U190" s="158" t="s">
        <v>47</v>
      </c>
      <c r="V190" s="159" t="s">
        <v>47</v>
      </c>
      <c r="W190" s="158" t="s">
        <v>86</v>
      </c>
      <c r="X190" s="158" t="s">
        <v>86</v>
      </c>
      <c r="Y190" s="158" t="s">
        <v>86</v>
      </c>
      <c r="Z190" s="155" t="s">
        <v>3</v>
      </c>
      <c r="AA190" s="153" t="s">
        <v>3</v>
      </c>
      <c r="AB190" s="156" t="s">
        <v>3</v>
      </c>
    </row>
    <row r="191" spans="1:28" ht="13.5" thickBot="1" x14ac:dyDescent="0.25">
      <c r="A191" s="162"/>
      <c r="B191" s="122" t="s">
        <v>48</v>
      </c>
      <c r="C191" s="123" t="s">
        <v>49</v>
      </c>
      <c r="D191" s="123" t="s">
        <v>3</v>
      </c>
      <c r="E191" s="122" t="s">
        <v>48</v>
      </c>
      <c r="F191" s="123" t="s">
        <v>49</v>
      </c>
      <c r="G191" s="123" t="s">
        <v>3</v>
      </c>
      <c r="H191" s="122" t="s">
        <v>48</v>
      </c>
      <c r="I191" s="123" t="s">
        <v>49</v>
      </c>
      <c r="J191" s="123" t="s">
        <v>3</v>
      </c>
      <c r="K191" s="122" t="s">
        <v>48</v>
      </c>
      <c r="L191" s="123" t="s">
        <v>49</v>
      </c>
      <c r="M191" s="123" t="s">
        <v>3</v>
      </c>
      <c r="N191" s="122" t="s">
        <v>48</v>
      </c>
      <c r="O191" s="123" t="s">
        <v>49</v>
      </c>
      <c r="P191" s="123" t="s">
        <v>3</v>
      </c>
      <c r="Q191" s="122" t="s">
        <v>48</v>
      </c>
      <c r="R191" s="123" t="s">
        <v>49</v>
      </c>
      <c r="S191" s="123" t="s">
        <v>3</v>
      </c>
      <c r="T191" s="122" t="s">
        <v>48</v>
      </c>
      <c r="U191" s="123" t="s">
        <v>49</v>
      </c>
      <c r="V191" s="123" t="s">
        <v>3</v>
      </c>
      <c r="W191" s="122" t="s">
        <v>48</v>
      </c>
      <c r="X191" s="123" t="s">
        <v>49</v>
      </c>
      <c r="Y191" s="123" t="s">
        <v>3</v>
      </c>
      <c r="Z191" s="122" t="s">
        <v>48</v>
      </c>
      <c r="AA191" s="123" t="s">
        <v>49</v>
      </c>
      <c r="AB191" s="124" t="s">
        <v>3</v>
      </c>
    </row>
    <row r="192" spans="1:28" x14ac:dyDescent="0.2">
      <c r="A192" s="125" t="s">
        <v>4</v>
      </c>
      <c r="B192" s="126">
        <v>2592</v>
      </c>
      <c r="C192" s="127">
        <v>1659</v>
      </c>
      <c r="D192" s="127">
        <f t="shared" ref="D192:D194" si="271">SUM(B192:C192)</f>
        <v>4251</v>
      </c>
      <c r="E192" s="127">
        <v>355</v>
      </c>
      <c r="F192" s="127">
        <v>153</v>
      </c>
      <c r="G192" s="127">
        <f t="shared" ref="G192:G197" si="272">SUM(E192:F192)</f>
        <v>508</v>
      </c>
      <c r="H192" s="127">
        <v>16</v>
      </c>
      <c r="I192" s="127">
        <v>10</v>
      </c>
      <c r="J192" s="127">
        <f t="shared" ref="J192:J197" si="273">SUM(H192:I192)</f>
        <v>26</v>
      </c>
      <c r="K192" s="127">
        <v>134</v>
      </c>
      <c r="L192" s="127">
        <v>87</v>
      </c>
      <c r="M192" s="127">
        <f t="shared" ref="M192:M197" si="274">SUM(K192:L192)</f>
        <v>221</v>
      </c>
      <c r="N192" s="127">
        <v>149</v>
      </c>
      <c r="O192" s="127">
        <v>94</v>
      </c>
      <c r="P192" s="127">
        <f t="shared" ref="P192:P199" si="275">SUM(N192:O192)</f>
        <v>243</v>
      </c>
      <c r="Q192" s="127">
        <v>58</v>
      </c>
      <c r="R192" s="127">
        <v>39</v>
      </c>
      <c r="S192" s="127">
        <f t="shared" ref="S192:S199" si="276">SUM(Q192:R192)</f>
        <v>97</v>
      </c>
      <c r="T192" s="127">
        <v>4</v>
      </c>
      <c r="U192" s="127">
        <v>0</v>
      </c>
      <c r="V192" s="127">
        <f t="shared" ref="V192:V199" si="277">SUM(T192:U192)</f>
        <v>4</v>
      </c>
      <c r="W192" s="127">
        <v>145</v>
      </c>
      <c r="X192" s="127">
        <v>72</v>
      </c>
      <c r="Y192" s="127">
        <f>SUM(W192:X192)</f>
        <v>217</v>
      </c>
      <c r="Z192" s="127">
        <f>Q192+N192+K192+H192+E192+B192+T192+W192</f>
        <v>3453</v>
      </c>
      <c r="AA192" s="127">
        <f>R192+O192+L192+I192+F192+C192+U192+X192</f>
        <v>2114</v>
      </c>
      <c r="AB192" s="128">
        <f t="shared" ref="AB192:AB197" si="278">SUM(Z192:AA192)</f>
        <v>5567</v>
      </c>
    </row>
    <row r="193" spans="1:28" x14ac:dyDescent="0.2">
      <c r="A193" s="129" t="s">
        <v>6</v>
      </c>
      <c r="B193" s="130">
        <v>889</v>
      </c>
      <c r="C193" s="131">
        <v>1307</v>
      </c>
      <c r="D193" s="131">
        <f t="shared" si="271"/>
        <v>2196</v>
      </c>
      <c r="E193" s="131">
        <v>64</v>
      </c>
      <c r="F193" s="131">
        <v>83</v>
      </c>
      <c r="G193" s="131">
        <f t="shared" si="272"/>
        <v>147</v>
      </c>
      <c r="H193" s="131">
        <v>3</v>
      </c>
      <c r="I193" s="131">
        <v>2</v>
      </c>
      <c r="J193" s="131">
        <f t="shared" si="273"/>
        <v>5</v>
      </c>
      <c r="K193" s="131">
        <v>79</v>
      </c>
      <c r="L193" s="131">
        <v>77</v>
      </c>
      <c r="M193" s="131">
        <f t="shared" si="274"/>
        <v>156</v>
      </c>
      <c r="N193" s="131">
        <v>46</v>
      </c>
      <c r="O193" s="131">
        <v>60</v>
      </c>
      <c r="P193" s="131">
        <f t="shared" si="275"/>
        <v>106</v>
      </c>
      <c r="Q193" s="131">
        <v>76</v>
      </c>
      <c r="R193" s="131">
        <v>70</v>
      </c>
      <c r="S193" s="131">
        <f t="shared" si="276"/>
        <v>146</v>
      </c>
      <c r="T193" s="131">
        <v>1</v>
      </c>
      <c r="U193" s="131">
        <v>4</v>
      </c>
      <c r="V193" s="131">
        <f t="shared" si="277"/>
        <v>5</v>
      </c>
      <c r="W193" s="131">
        <v>29</v>
      </c>
      <c r="X193" s="131">
        <v>35</v>
      </c>
      <c r="Y193" s="131">
        <f t="shared" ref="Y193:Y199" si="279">SUM(W193:X193)</f>
        <v>64</v>
      </c>
      <c r="Z193" s="131">
        <f t="shared" ref="Z193:Z199" si="280">Q193+N193+K193+H193+E193+B193+T193+W193</f>
        <v>1187</v>
      </c>
      <c r="AA193" s="131">
        <f t="shared" ref="AA193:AA199" si="281">R193+O193+L193+I193+F193+C193+U193+X193</f>
        <v>1638</v>
      </c>
      <c r="AB193" s="132">
        <f t="shared" si="278"/>
        <v>2825</v>
      </c>
    </row>
    <row r="194" spans="1:28" x14ac:dyDescent="0.2">
      <c r="A194" s="133" t="s">
        <v>5</v>
      </c>
      <c r="B194" s="130">
        <v>1336</v>
      </c>
      <c r="C194" s="131">
        <v>225</v>
      </c>
      <c r="D194" s="131">
        <f t="shared" si="271"/>
        <v>1561</v>
      </c>
      <c r="E194" s="131">
        <v>154</v>
      </c>
      <c r="F194" s="131">
        <v>26</v>
      </c>
      <c r="G194" s="131">
        <f t="shared" si="272"/>
        <v>180</v>
      </c>
      <c r="H194" s="131">
        <v>6</v>
      </c>
      <c r="I194" s="131">
        <v>0</v>
      </c>
      <c r="J194" s="131">
        <f t="shared" si="273"/>
        <v>6</v>
      </c>
      <c r="K194" s="131">
        <v>24</v>
      </c>
      <c r="L194" s="131">
        <v>7</v>
      </c>
      <c r="M194" s="131">
        <f t="shared" si="274"/>
        <v>31</v>
      </c>
      <c r="N194" s="131">
        <v>48</v>
      </c>
      <c r="O194" s="131">
        <v>3</v>
      </c>
      <c r="P194" s="131">
        <f t="shared" si="275"/>
        <v>51</v>
      </c>
      <c r="Q194" s="131">
        <v>24</v>
      </c>
      <c r="R194" s="131">
        <v>10</v>
      </c>
      <c r="S194" s="131">
        <f t="shared" si="276"/>
        <v>34</v>
      </c>
      <c r="T194" s="131">
        <v>2</v>
      </c>
      <c r="U194" s="131">
        <v>0</v>
      </c>
      <c r="V194" s="131">
        <f t="shared" si="277"/>
        <v>2</v>
      </c>
      <c r="W194" s="131">
        <v>35</v>
      </c>
      <c r="X194" s="131">
        <v>7</v>
      </c>
      <c r="Y194" s="131">
        <f t="shared" si="279"/>
        <v>42</v>
      </c>
      <c r="Z194" s="131">
        <f t="shared" si="280"/>
        <v>1629</v>
      </c>
      <c r="AA194" s="131">
        <f t="shared" si="281"/>
        <v>278</v>
      </c>
      <c r="AB194" s="132">
        <f t="shared" si="278"/>
        <v>1907</v>
      </c>
    </row>
    <row r="195" spans="1:28" x14ac:dyDescent="0.2">
      <c r="A195" s="133" t="s">
        <v>7</v>
      </c>
      <c r="B195" s="130">
        <v>322</v>
      </c>
      <c r="C195" s="131">
        <v>1858</v>
      </c>
      <c r="D195" s="131">
        <f>SUM(B195:C195)</f>
        <v>2180</v>
      </c>
      <c r="E195" s="131">
        <v>38</v>
      </c>
      <c r="F195" s="131">
        <v>106</v>
      </c>
      <c r="G195" s="131">
        <f t="shared" si="272"/>
        <v>144</v>
      </c>
      <c r="H195" s="131">
        <v>1</v>
      </c>
      <c r="I195" s="131">
        <v>6</v>
      </c>
      <c r="J195" s="131">
        <f t="shared" si="273"/>
        <v>7</v>
      </c>
      <c r="K195" s="131">
        <v>44</v>
      </c>
      <c r="L195" s="131">
        <v>170</v>
      </c>
      <c r="M195" s="131">
        <f t="shared" si="274"/>
        <v>214</v>
      </c>
      <c r="N195" s="131">
        <v>17</v>
      </c>
      <c r="O195" s="131">
        <v>82</v>
      </c>
      <c r="P195" s="131">
        <f t="shared" si="275"/>
        <v>99</v>
      </c>
      <c r="Q195" s="131">
        <v>138</v>
      </c>
      <c r="R195" s="131">
        <v>340</v>
      </c>
      <c r="S195" s="131">
        <f t="shared" si="276"/>
        <v>478</v>
      </c>
      <c r="T195" s="131">
        <v>0</v>
      </c>
      <c r="U195" s="131">
        <v>3</v>
      </c>
      <c r="V195" s="131">
        <f t="shared" si="277"/>
        <v>3</v>
      </c>
      <c r="W195" s="131">
        <v>9</v>
      </c>
      <c r="X195" s="131">
        <v>49</v>
      </c>
      <c r="Y195" s="131">
        <f t="shared" si="279"/>
        <v>58</v>
      </c>
      <c r="Z195" s="131">
        <f t="shared" si="280"/>
        <v>569</v>
      </c>
      <c r="AA195" s="131">
        <f t="shared" si="281"/>
        <v>2614</v>
      </c>
      <c r="AB195" s="132">
        <f t="shared" si="278"/>
        <v>3183</v>
      </c>
    </row>
    <row r="196" spans="1:28" x14ac:dyDescent="0.2">
      <c r="A196" s="133" t="s">
        <v>9</v>
      </c>
      <c r="B196" s="130">
        <v>1187</v>
      </c>
      <c r="C196" s="131">
        <v>519</v>
      </c>
      <c r="D196" s="131">
        <f>SUM(B196:C196)</f>
        <v>1706</v>
      </c>
      <c r="E196" s="131">
        <v>90</v>
      </c>
      <c r="F196" s="131">
        <v>47</v>
      </c>
      <c r="G196" s="131">
        <f t="shared" si="272"/>
        <v>137</v>
      </c>
      <c r="H196" s="131">
        <v>5</v>
      </c>
      <c r="I196" s="131">
        <v>2</v>
      </c>
      <c r="J196" s="131">
        <f t="shared" si="273"/>
        <v>7</v>
      </c>
      <c r="K196" s="131">
        <v>81</v>
      </c>
      <c r="L196" s="131">
        <v>42</v>
      </c>
      <c r="M196" s="131">
        <f t="shared" si="274"/>
        <v>123</v>
      </c>
      <c r="N196" s="131">
        <v>38</v>
      </c>
      <c r="O196" s="131">
        <v>20</v>
      </c>
      <c r="P196" s="131">
        <f t="shared" si="275"/>
        <v>58</v>
      </c>
      <c r="Q196" s="131">
        <v>39</v>
      </c>
      <c r="R196" s="131">
        <v>11</v>
      </c>
      <c r="S196" s="131">
        <f t="shared" si="276"/>
        <v>50</v>
      </c>
      <c r="T196" s="131">
        <v>1</v>
      </c>
      <c r="U196" s="131">
        <v>0</v>
      </c>
      <c r="V196" s="131">
        <f t="shared" si="277"/>
        <v>1</v>
      </c>
      <c r="W196" s="131">
        <v>37</v>
      </c>
      <c r="X196" s="131">
        <v>18</v>
      </c>
      <c r="Y196" s="131">
        <f t="shared" si="279"/>
        <v>55</v>
      </c>
      <c r="Z196" s="131">
        <f t="shared" si="280"/>
        <v>1478</v>
      </c>
      <c r="AA196" s="131">
        <f t="shared" si="281"/>
        <v>659</v>
      </c>
      <c r="AB196" s="132">
        <f t="shared" si="278"/>
        <v>2137</v>
      </c>
    </row>
    <row r="197" spans="1:28" x14ac:dyDescent="0.2">
      <c r="A197" s="129" t="s">
        <v>8</v>
      </c>
      <c r="B197" s="130">
        <v>1039</v>
      </c>
      <c r="C197" s="131">
        <v>194</v>
      </c>
      <c r="D197" s="131">
        <f t="shared" ref="D197:D199" si="282">SUM(B197:C197)</f>
        <v>1233</v>
      </c>
      <c r="E197" s="131">
        <v>94</v>
      </c>
      <c r="F197" s="131">
        <v>13</v>
      </c>
      <c r="G197" s="131">
        <f t="shared" si="272"/>
        <v>107</v>
      </c>
      <c r="H197" s="131">
        <v>3</v>
      </c>
      <c r="I197" s="131">
        <v>3</v>
      </c>
      <c r="J197" s="131">
        <f t="shared" si="273"/>
        <v>6</v>
      </c>
      <c r="K197" s="131">
        <v>70</v>
      </c>
      <c r="L197" s="131">
        <v>15</v>
      </c>
      <c r="M197" s="131">
        <f t="shared" si="274"/>
        <v>85</v>
      </c>
      <c r="N197" s="131">
        <v>34</v>
      </c>
      <c r="O197" s="131">
        <v>6</v>
      </c>
      <c r="P197" s="131">
        <f t="shared" si="275"/>
        <v>40</v>
      </c>
      <c r="Q197" s="131">
        <v>14</v>
      </c>
      <c r="R197" s="131">
        <v>1</v>
      </c>
      <c r="S197" s="131">
        <f t="shared" si="276"/>
        <v>15</v>
      </c>
      <c r="T197" s="131">
        <v>0</v>
      </c>
      <c r="U197" s="131">
        <v>0</v>
      </c>
      <c r="V197" s="131">
        <f t="shared" si="277"/>
        <v>0</v>
      </c>
      <c r="W197" s="131">
        <v>26</v>
      </c>
      <c r="X197" s="131">
        <v>6</v>
      </c>
      <c r="Y197" s="131">
        <f t="shared" si="279"/>
        <v>32</v>
      </c>
      <c r="Z197" s="131">
        <f t="shared" si="280"/>
        <v>1280</v>
      </c>
      <c r="AA197" s="131">
        <f t="shared" si="281"/>
        <v>238</v>
      </c>
      <c r="AB197" s="132">
        <f t="shared" si="278"/>
        <v>1518</v>
      </c>
    </row>
    <row r="198" spans="1:28" x14ac:dyDescent="0.2">
      <c r="A198" s="129" t="s">
        <v>31</v>
      </c>
      <c r="B198" s="134">
        <v>111</v>
      </c>
      <c r="C198" s="135">
        <v>114</v>
      </c>
      <c r="D198" s="131">
        <f t="shared" si="282"/>
        <v>225</v>
      </c>
      <c r="E198" s="135">
        <v>11</v>
      </c>
      <c r="F198" s="135">
        <v>12</v>
      </c>
      <c r="G198" s="135">
        <v>0</v>
      </c>
      <c r="H198" s="135">
        <v>0</v>
      </c>
      <c r="I198" s="135">
        <v>2</v>
      </c>
      <c r="J198" s="135">
        <v>0</v>
      </c>
      <c r="K198" s="135">
        <v>58</v>
      </c>
      <c r="L198" s="135">
        <v>67</v>
      </c>
      <c r="M198" s="131">
        <f>SUM(K198:L198)</f>
        <v>125</v>
      </c>
      <c r="N198" s="135">
        <v>13</v>
      </c>
      <c r="O198" s="135">
        <v>7</v>
      </c>
      <c r="P198" s="131">
        <f t="shared" si="275"/>
        <v>20</v>
      </c>
      <c r="Q198" s="135">
        <v>5</v>
      </c>
      <c r="R198" s="135">
        <v>12</v>
      </c>
      <c r="S198" s="131">
        <f t="shared" si="276"/>
        <v>17</v>
      </c>
      <c r="T198" s="135">
        <v>0</v>
      </c>
      <c r="U198" s="135">
        <v>0</v>
      </c>
      <c r="V198" s="131">
        <f t="shared" si="277"/>
        <v>0</v>
      </c>
      <c r="W198" s="135">
        <v>14</v>
      </c>
      <c r="X198" s="135">
        <v>7</v>
      </c>
      <c r="Y198" s="135">
        <f t="shared" si="279"/>
        <v>21</v>
      </c>
      <c r="Z198" s="135">
        <f t="shared" si="280"/>
        <v>212</v>
      </c>
      <c r="AA198" s="135">
        <f t="shared" si="281"/>
        <v>221</v>
      </c>
      <c r="AB198" s="136">
        <f>SUM(Z198:AA198)</f>
        <v>433</v>
      </c>
    </row>
    <row r="199" spans="1:28" x14ac:dyDescent="0.2">
      <c r="A199" s="137" t="s">
        <v>50</v>
      </c>
      <c r="B199" s="134">
        <v>326</v>
      </c>
      <c r="C199" s="135">
        <v>154</v>
      </c>
      <c r="D199" s="135">
        <f t="shared" si="282"/>
        <v>480</v>
      </c>
      <c r="E199" s="135">
        <v>65</v>
      </c>
      <c r="F199" s="135">
        <v>26</v>
      </c>
      <c r="G199" s="135">
        <f t="shared" ref="G199" si="283">SUM(E199:F199)</f>
        <v>91</v>
      </c>
      <c r="H199" s="135">
        <v>2</v>
      </c>
      <c r="I199" s="135">
        <v>1</v>
      </c>
      <c r="J199" s="135">
        <f t="shared" ref="J199" si="284">SUM(H199:I199)</f>
        <v>3</v>
      </c>
      <c r="K199" s="135">
        <v>19</v>
      </c>
      <c r="L199" s="135">
        <v>12</v>
      </c>
      <c r="M199" s="135">
        <f t="shared" ref="M199" si="285">SUM(K199:L199)</f>
        <v>31</v>
      </c>
      <c r="N199" s="135">
        <v>25</v>
      </c>
      <c r="O199" s="135">
        <v>6</v>
      </c>
      <c r="P199" s="135">
        <f t="shared" si="275"/>
        <v>31</v>
      </c>
      <c r="Q199" s="135">
        <v>7</v>
      </c>
      <c r="R199" s="135">
        <v>4</v>
      </c>
      <c r="S199" s="131">
        <f t="shared" si="276"/>
        <v>11</v>
      </c>
      <c r="T199" s="135">
        <v>0</v>
      </c>
      <c r="U199" s="135">
        <v>0</v>
      </c>
      <c r="V199" s="131">
        <f t="shared" si="277"/>
        <v>0</v>
      </c>
      <c r="W199" s="135">
        <v>23</v>
      </c>
      <c r="X199" s="135">
        <v>8</v>
      </c>
      <c r="Y199" s="135">
        <f t="shared" si="279"/>
        <v>31</v>
      </c>
      <c r="Z199" s="135">
        <f t="shared" si="280"/>
        <v>467</v>
      </c>
      <c r="AA199" s="135">
        <f t="shared" si="281"/>
        <v>211</v>
      </c>
      <c r="AB199" s="136">
        <f t="shared" ref="AB199" si="286">SUM(Z199:AA199)</f>
        <v>678</v>
      </c>
    </row>
    <row r="200" spans="1:28" ht="13.5" thickBot="1" x14ac:dyDescent="0.25">
      <c r="A200" s="138" t="s">
        <v>3</v>
      </c>
      <c r="B200" s="139">
        <f t="shared" ref="B200:AB200" si="287">SUM(B192:B199)</f>
        <v>7802</v>
      </c>
      <c r="C200" s="140">
        <f t="shared" si="287"/>
        <v>6030</v>
      </c>
      <c r="D200" s="140">
        <f t="shared" si="287"/>
        <v>13832</v>
      </c>
      <c r="E200" s="140">
        <f t="shared" si="287"/>
        <v>871</v>
      </c>
      <c r="F200" s="140">
        <f t="shared" si="287"/>
        <v>466</v>
      </c>
      <c r="G200" s="140">
        <f t="shared" si="287"/>
        <v>1314</v>
      </c>
      <c r="H200" s="140">
        <f t="shared" si="287"/>
        <v>36</v>
      </c>
      <c r="I200" s="140">
        <f t="shared" si="287"/>
        <v>26</v>
      </c>
      <c r="J200" s="140">
        <f t="shared" si="287"/>
        <v>60</v>
      </c>
      <c r="K200" s="140">
        <f t="shared" si="287"/>
        <v>509</v>
      </c>
      <c r="L200" s="140">
        <f t="shared" si="287"/>
        <v>477</v>
      </c>
      <c r="M200" s="140">
        <f t="shared" si="287"/>
        <v>986</v>
      </c>
      <c r="N200" s="140">
        <f t="shared" si="287"/>
        <v>370</v>
      </c>
      <c r="O200" s="140">
        <f t="shared" si="287"/>
        <v>278</v>
      </c>
      <c r="P200" s="140">
        <f t="shared" si="287"/>
        <v>648</v>
      </c>
      <c r="Q200" s="140">
        <f t="shared" si="287"/>
        <v>361</v>
      </c>
      <c r="R200" s="140">
        <f t="shared" si="287"/>
        <v>487</v>
      </c>
      <c r="S200" s="140">
        <f t="shared" si="287"/>
        <v>848</v>
      </c>
      <c r="T200" s="140">
        <f t="shared" si="287"/>
        <v>8</v>
      </c>
      <c r="U200" s="140">
        <f t="shared" si="287"/>
        <v>7</v>
      </c>
      <c r="V200" s="140">
        <f t="shared" si="287"/>
        <v>15</v>
      </c>
      <c r="W200" s="140">
        <f>SUM(W192:W199)</f>
        <v>318</v>
      </c>
      <c r="X200" s="140">
        <f>SUM(X192:X199)</f>
        <v>202</v>
      </c>
      <c r="Y200" s="140">
        <f>SUM(Y192:Y199)</f>
        <v>520</v>
      </c>
      <c r="Z200" s="140">
        <f t="shared" si="287"/>
        <v>10275</v>
      </c>
      <c r="AA200" s="140">
        <f t="shared" si="287"/>
        <v>7973</v>
      </c>
      <c r="AB200" s="141">
        <f t="shared" si="287"/>
        <v>18248</v>
      </c>
    </row>
    <row r="201" spans="1:28" ht="13.5" thickBot="1" x14ac:dyDescent="0.25">
      <c r="V201" s="118"/>
    </row>
    <row r="202" spans="1:28" ht="25.5" x14ac:dyDescent="0.2">
      <c r="A202" s="161" t="s">
        <v>127</v>
      </c>
      <c r="B202" s="152" t="s">
        <v>41</v>
      </c>
      <c r="C202" s="153" t="s">
        <v>41</v>
      </c>
      <c r="D202" s="154" t="s">
        <v>41</v>
      </c>
      <c r="E202" s="155" t="s">
        <v>42</v>
      </c>
      <c r="F202" s="153" t="s">
        <v>42</v>
      </c>
      <c r="G202" s="154" t="s">
        <v>42</v>
      </c>
      <c r="H202" s="157" t="s">
        <v>43</v>
      </c>
      <c r="I202" s="158" t="s">
        <v>43</v>
      </c>
      <c r="J202" s="159" t="s">
        <v>43</v>
      </c>
      <c r="K202" s="155" t="s">
        <v>44</v>
      </c>
      <c r="L202" s="153" t="s">
        <v>44</v>
      </c>
      <c r="M202" s="154" t="s">
        <v>44</v>
      </c>
      <c r="N202" s="155" t="s">
        <v>45</v>
      </c>
      <c r="O202" s="153" t="s">
        <v>45</v>
      </c>
      <c r="P202" s="154" t="s">
        <v>45</v>
      </c>
      <c r="Q202" s="155" t="s">
        <v>46</v>
      </c>
      <c r="R202" s="153" t="s">
        <v>46</v>
      </c>
      <c r="S202" s="154" t="s">
        <v>46</v>
      </c>
      <c r="T202" s="157" t="s">
        <v>47</v>
      </c>
      <c r="U202" s="158" t="s">
        <v>47</v>
      </c>
      <c r="V202" s="159" t="s">
        <v>47</v>
      </c>
      <c r="W202" s="158" t="s">
        <v>86</v>
      </c>
      <c r="X202" s="158" t="s">
        <v>86</v>
      </c>
      <c r="Y202" s="158" t="s">
        <v>86</v>
      </c>
      <c r="Z202" s="155" t="s">
        <v>3</v>
      </c>
      <c r="AA202" s="153" t="s">
        <v>3</v>
      </c>
      <c r="AB202" s="156" t="s">
        <v>3</v>
      </c>
    </row>
    <row r="203" spans="1:28" ht="13.5" thickBot="1" x14ac:dyDescent="0.25">
      <c r="A203" s="162"/>
      <c r="B203" s="122" t="s">
        <v>48</v>
      </c>
      <c r="C203" s="123" t="s">
        <v>49</v>
      </c>
      <c r="D203" s="123" t="s">
        <v>3</v>
      </c>
      <c r="E203" s="122" t="s">
        <v>48</v>
      </c>
      <c r="F203" s="123" t="s">
        <v>49</v>
      </c>
      <c r="G203" s="123" t="s">
        <v>3</v>
      </c>
      <c r="H203" s="122" t="s">
        <v>48</v>
      </c>
      <c r="I203" s="123" t="s">
        <v>49</v>
      </c>
      <c r="J203" s="123" t="s">
        <v>3</v>
      </c>
      <c r="K203" s="122" t="s">
        <v>48</v>
      </c>
      <c r="L203" s="123" t="s">
        <v>49</v>
      </c>
      <c r="M203" s="123" t="s">
        <v>3</v>
      </c>
      <c r="N203" s="122" t="s">
        <v>48</v>
      </c>
      <c r="O203" s="123" t="s">
        <v>49</v>
      </c>
      <c r="P203" s="123" t="s">
        <v>3</v>
      </c>
      <c r="Q203" s="122" t="s">
        <v>48</v>
      </c>
      <c r="R203" s="123" t="s">
        <v>49</v>
      </c>
      <c r="S203" s="123" t="s">
        <v>3</v>
      </c>
      <c r="T203" s="122" t="s">
        <v>48</v>
      </c>
      <c r="U203" s="123" t="s">
        <v>49</v>
      </c>
      <c r="V203" s="123" t="s">
        <v>3</v>
      </c>
      <c r="W203" s="122" t="s">
        <v>48</v>
      </c>
      <c r="X203" s="123" t="s">
        <v>49</v>
      </c>
      <c r="Y203" s="123" t="s">
        <v>3</v>
      </c>
      <c r="Z203" s="122" t="s">
        <v>48</v>
      </c>
      <c r="AA203" s="123" t="s">
        <v>49</v>
      </c>
      <c r="AB203" s="124" t="s">
        <v>3</v>
      </c>
    </row>
    <row r="204" spans="1:28" x14ac:dyDescent="0.2">
      <c r="A204" s="125" t="s">
        <v>4</v>
      </c>
      <c r="B204" s="126">
        <v>492</v>
      </c>
      <c r="C204" s="127">
        <v>262</v>
      </c>
      <c r="D204" s="127">
        <f t="shared" ref="D204:D206" si="288">SUM(B204:C204)</f>
        <v>754</v>
      </c>
      <c r="E204" s="127">
        <v>42</v>
      </c>
      <c r="F204" s="127">
        <v>28</v>
      </c>
      <c r="G204" s="127">
        <f t="shared" ref="G204:G209" si="289">SUM(E204:F204)</f>
        <v>70</v>
      </c>
      <c r="H204" s="127">
        <v>4</v>
      </c>
      <c r="I204" s="127">
        <v>0</v>
      </c>
      <c r="J204" s="127">
        <f t="shared" ref="J204:J209" si="290">SUM(H204:I204)</f>
        <v>4</v>
      </c>
      <c r="K204" s="127">
        <v>39</v>
      </c>
      <c r="L204" s="127">
        <v>17</v>
      </c>
      <c r="M204" s="127">
        <f t="shared" ref="M204:M209" si="291">SUM(K204:L204)</f>
        <v>56</v>
      </c>
      <c r="N204" s="127">
        <v>23</v>
      </c>
      <c r="O204" s="127">
        <v>15</v>
      </c>
      <c r="P204" s="127">
        <f t="shared" ref="P204:P211" si="292">SUM(N204:O204)</f>
        <v>38</v>
      </c>
      <c r="Q204" s="127">
        <v>2</v>
      </c>
      <c r="R204" s="127">
        <v>5</v>
      </c>
      <c r="S204" s="127">
        <f t="shared" ref="S204:S211" si="293">SUM(Q204:R204)</f>
        <v>7</v>
      </c>
      <c r="T204" s="127">
        <v>2</v>
      </c>
      <c r="U204" s="127">
        <v>1</v>
      </c>
      <c r="V204" s="127">
        <f t="shared" ref="V204:V211" si="294">SUM(T204:U204)</f>
        <v>3</v>
      </c>
      <c r="W204" s="127">
        <v>22</v>
      </c>
      <c r="X204" s="127">
        <v>17</v>
      </c>
      <c r="Y204" s="127">
        <f>SUM(W204:X204)</f>
        <v>39</v>
      </c>
      <c r="Z204" s="127">
        <f>Q204+N204+K204+H204+E204+B204+T204+W204</f>
        <v>626</v>
      </c>
      <c r="AA204" s="127">
        <f>R204+O204+L204+I204+F204+C204+U204+X204</f>
        <v>345</v>
      </c>
      <c r="AB204" s="128">
        <f t="shared" ref="AB204:AB209" si="295">SUM(Z204:AA204)</f>
        <v>971</v>
      </c>
    </row>
    <row r="205" spans="1:28" x14ac:dyDescent="0.2">
      <c r="A205" s="129" t="s">
        <v>6</v>
      </c>
      <c r="B205" s="130">
        <v>265</v>
      </c>
      <c r="C205" s="131">
        <v>392</v>
      </c>
      <c r="D205" s="131">
        <f t="shared" si="288"/>
        <v>657</v>
      </c>
      <c r="E205" s="131">
        <v>15</v>
      </c>
      <c r="F205" s="131">
        <v>14</v>
      </c>
      <c r="G205" s="131">
        <f t="shared" si="289"/>
        <v>29</v>
      </c>
      <c r="H205" s="131">
        <v>1</v>
      </c>
      <c r="I205" s="131">
        <v>0</v>
      </c>
      <c r="J205" s="131">
        <f t="shared" si="290"/>
        <v>1</v>
      </c>
      <c r="K205" s="131">
        <v>24</v>
      </c>
      <c r="L205" s="131">
        <v>23</v>
      </c>
      <c r="M205" s="131">
        <f t="shared" si="291"/>
        <v>47</v>
      </c>
      <c r="N205" s="131">
        <v>14</v>
      </c>
      <c r="O205" s="131">
        <v>13</v>
      </c>
      <c r="P205" s="131">
        <f t="shared" si="292"/>
        <v>27</v>
      </c>
      <c r="Q205" s="131">
        <v>29</v>
      </c>
      <c r="R205" s="131">
        <v>22</v>
      </c>
      <c r="S205" s="131">
        <f t="shared" si="293"/>
        <v>51</v>
      </c>
      <c r="T205" s="131">
        <v>0</v>
      </c>
      <c r="U205" s="131">
        <v>3</v>
      </c>
      <c r="V205" s="131">
        <f t="shared" si="294"/>
        <v>3</v>
      </c>
      <c r="W205" s="131">
        <v>6</v>
      </c>
      <c r="X205" s="131">
        <v>12</v>
      </c>
      <c r="Y205" s="131">
        <f t="shared" ref="Y205:Y211" si="296">SUM(W205:X205)</f>
        <v>18</v>
      </c>
      <c r="Z205" s="131">
        <f t="shared" ref="Z205:Z211" si="297">Q205+N205+K205+H205+E205+B205+T205+W205</f>
        <v>354</v>
      </c>
      <c r="AA205" s="131">
        <f t="shared" ref="AA205:AA211" si="298">R205+O205+L205+I205+F205+C205+U205+X205</f>
        <v>479</v>
      </c>
      <c r="AB205" s="132">
        <f t="shared" si="295"/>
        <v>833</v>
      </c>
    </row>
    <row r="206" spans="1:28" x14ac:dyDescent="0.2">
      <c r="A206" s="133" t="s">
        <v>5</v>
      </c>
      <c r="B206" s="130">
        <v>400</v>
      </c>
      <c r="C206" s="131">
        <v>78</v>
      </c>
      <c r="D206" s="131">
        <f t="shared" si="288"/>
        <v>478</v>
      </c>
      <c r="E206" s="131">
        <v>54</v>
      </c>
      <c r="F206" s="131">
        <v>6</v>
      </c>
      <c r="G206" s="131">
        <f t="shared" si="289"/>
        <v>60</v>
      </c>
      <c r="H206" s="131">
        <v>2</v>
      </c>
      <c r="I206" s="131">
        <v>0</v>
      </c>
      <c r="J206" s="131">
        <f t="shared" si="290"/>
        <v>2</v>
      </c>
      <c r="K206" s="131">
        <v>5</v>
      </c>
      <c r="L206" s="131">
        <v>1</v>
      </c>
      <c r="M206" s="131">
        <f t="shared" si="291"/>
        <v>6</v>
      </c>
      <c r="N206" s="131">
        <v>10</v>
      </c>
      <c r="O206" s="131">
        <v>2</v>
      </c>
      <c r="P206" s="131">
        <f t="shared" si="292"/>
        <v>12</v>
      </c>
      <c r="Q206" s="131">
        <v>3</v>
      </c>
      <c r="R206" s="131">
        <v>2</v>
      </c>
      <c r="S206" s="131">
        <f t="shared" si="293"/>
        <v>5</v>
      </c>
      <c r="T206" s="131">
        <v>0</v>
      </c>
      <c r="U206" s="131">
        <v>0</v>
      </c>
      <c r="V206" s="131">
        <f t="shared" si="294"/>
        <v>0</v>
      </c>
      <c r="W206" s="131">
        <v>6</v>
      </c>
      <c r="X206" s="131">
        <v>1</v>
      </c>
      <c r="Y206" s="131">
        <f t="shared" si="296"/>
        <v>7</v>
      </c>
      <c r="Z206" s="131">
        <f t="shared" si="297"/>
        <v>480</v>
      </c>
      <c r="AA206" s="131">
        <f t="shared" si="298"/>
        <v>90</v>
      </c>
      <c r="AB206" s="132">
        <f t="shared" si="295"/>
        <v>570</v>
      </c>
    </row>
    <row r="207" spans="1:28" x14ac:dyDescent="0.2">
      <c r="A207" s="133" t="s">
        <v>7</v>
      </c>
      <c r="B207" s="130">
        <v>51</v>
      </c>
      <c r="C207" s="131">
        <v>330</v>
      </c>
      <c r="D207" s="131">
        <f>SUM(B207:C207)</f>
        <v>381</v>
      </c>
      <c r="E207" s="131">
        <v>6</v>
      </c>
      <c r="F207" s="131">
        <v>9</v>
      </c>
      <c r="G207" s="131">
        <f t="shared" si="289"/>
        <v>15</v>
      </c>
      <c r="H207" s="131">
        <v>0</v>
      </c>
      <c r="I207" s="131">
        <v>1</v>
      </c>
      <c r="J207" s="131">
        <f t="shared" si="290"/>
        <v>1</v>
      </c>
      <c r="K207" s="131">
        <v>10</v>
      </c>
      <c r="L207" s="131">
        <v>35</v>
      </c>
      <c r="M207" s="131">
        <f t="shared" si="291"/>
        <v>45</v>
      </c>
      <c r="N207" s="131">
        <v>2</v>
      </c>
      <c r="O207" s="131">
        <v>11</v>
      </c>
      <c r="P207" s="131">
        <f t="shared" si="292"/>
        <v>13</v>
      </c>
      <c r="Q207" s="131">
        <v>40</v>
      </c>
      <c r="R207" s="131">
        <v>105</v>
      </c>
      <c r="S207" s="131">
        <f t="shared" si="293"/>
        <v>145</v>
      </c>
      <c r="T207" s="131">
        <v>0</v>
      </c>
      <c r="U207" s="131">
        <v>0</v>
      </c>
      <c r="V207" s="131">
        <f t="shared" si="294"/>
        <v>0</v>
      </c>
      <c r="W207" s="131">
        <v>4</v>
      </c>
      <c r="X207" s="131">
        <v>10</v>
      </c>
      <c r="Y207" s="131">
        <f t="shared" si="296"/>
        <v>14</v>
      </c>
      <c r="Z207" s="131">
        <f t="shared" si="297"/>
        <v>113</v>
      </c>
      <c r="AA207" s="131">
        <f t="shared" si="298"/>
        <v>501</v>
      </c>
      <c r="AB207" s="132">
        <f t="shared" si="295"/>
        <v>614</v>
      </c>
    </row>
    <row r="208" spans="1:28" x14ac:dyDescent="0.2">
      <c r="A208" s="133" t="s">
        <v>9</v>
      </c>
      <c r="B208" s="130">
        <v>208</v>
      </c>
      <c r="C208" s="131">
        <v>98</v>
      </c>
      <c r="D208" s="131">
        <f>SUM(B208:C208)</f>
        <v>306</v>
      </c>
      <c r="E208" s="131">
        <v>20</v>
      </c>
      <c r="F208" s="131">
        <v>10</v>
      </c>
      <c r="G208" s="131">
        <f t="shared" si="289"/>
        <v>30</v>
      </c>
      <c r="H208" s="131">
        <v>1</v>
      </c>
      <c r="I208" s="131">
        <v>1</v>
      </c>
      <c r="J208" s="131">
        <f t="shared" si="290"/>
        <v>2</v>
      </c>
      <c r="K208" s="131">
        <v>22</v>
      </c>
      <c r="L208" s="131">
        <v>11</v>
      </c>
      <c r="M208" s="131">
        <f t="shared" si="291"/>
        <v>33</v>
      </c>
      <c r="N208" s="131">
        <v>7</v>
      </c>
      <c r="O208" s="131">
        <v>2</v>
      </c>
      <c r="P208" s="131">
        <f t="shared" si="292"/>
        <v>9</v>
      </c>
      <c r="Q208" s="131">
        <v>17</v>
      </c>
      <c r="R208" s="131">
        <v>2</v>
      </c>
      <c r="S208" s="131">
        <f t="shared" si="293"/>
        <v>19</v>
      </c>
      <c r="T208" s="131">
        <v>0</v>
      </c>
      <c r="U208" s="131">
        <v>0</v>
      </c>
      <c r="V208" s="131">
        <f t="shared" si="294"/>
        <v>0</v>
      </c>
      <c r="W208" s="131">
        <v>8</v>
      </c>
      <c r="X208" s="131">
        <v>3</v>
      </c>
      <c r="Y208" s="131">
        <f t="shared" si="296"/>
        <v>11</v>
      </c>
      <c r="Z208" s="131">
        <f t="shared" si="297"/>
        <v>283</v>
      </c>
      <c r="AA208" s="131">
        <f t="shared" si="298"/>
        <v>127</v>
      </c>
      <c r="AB208" s="132">
        <f t="shared" si="295"/>
        <v>410</v>
      </c>
    </row>
    <row r="209" spans="1:28" x14ac:dyDescent="0.2">
      <c r="A209" s="129" t="s">
        <v>8</v>
      </c>
      <c r="B209" s="130">
        <v>281</v>
      </c>
      <c r="C209" s="131">
        <v>59</v>
      </c>
      <c r="D209" s="131">
        <f t="shared" ref="D209:D211" si="299">SUM(B209:C209)</f>
        <v>340</v>
      </c>
      <c r="E209" s="131">
        <v>24</v>
      </c>
      <c r="F209" s="131">
        <v>5</v>
      </c>
      <c r="G209" s="131">
        <f t="shared" si="289"/>
        <v>29</v>
      </c>
      <c r="H209" s="131">
        <v>0</v>
      </c>
      <c r="I209" s="131">
        <v>1</v>
      </c>
      <c r="J209" s="131">
        <f t="shared" si="290"/>
        <v>1</v>
      </c>
      <c r="K209" s="131">
        <v>29</v>
      </c>
      <c r="L209" s="131">
        <v>4</v>
      </c>
      <c r="M209" s="131">
        <f t="shared" si="291"/>
        <v>33</v>
      </c>
      <c r="N209" s="131">
        <v>7</v>
      </c>
      <c r="O209" s="131">
        <v>2</v>
      </c>
      <c r="P209" s="131">
        <f t="shared" si="292"/>
        <v>9</v>
      </c>
      <c r="Q209" s="131">
        <v>4</v>
      </c>
      <c r="R209" s="131">
        <v>0</v>
      </c>
      <c r="S209" s="131">
        <f t="shared" si="293"/>
        <v>4</v>
      </c>
      <c r="T209" s="131">
        <v>0</v>
      </c>
      <c r="U209" s="131">
        <v>0</v>
      </c>
      <c r="V209" s="131">
        <f t="shared" si="294"/>
        <v>0</v>
      </c>
      <c r="W209" s="131">
        <v>14</v>
      </c>
      <c r="X209" s="131">
        <v>4</v>
      </c>
      <c r="Y209" s="131">
        <f t="shared" si="296"/>
        <v>18</v>
      </c>
      <c r="Z209" s="131">
        <f t="shared" si="297"/>
        <v>359</v>
      </c>
      <c r="AA209" s="131">
        <f t="shared" si="298"/>
        <v>75</v>
      </c>
      <c r="AB209" s="132">
        <f t="shared" si="295"/>
        <v>434</v>
      </c>
    </row>
    <row r="210" spans="1:28" x14ac:dyDescent="0.2">
      <c r="A210" s="129" t="s">
        <v>31</v>
      </c>
      <c r="B210" s="134">
        <v>0</v>
      </c>
      <c r="C210" s="135">
        <v>0</v>
      </c>
      <c r="D210" s="131">
        <f t="shared" si="299"/>
        <v>0</v>
      </c>
      <c r="E210" s="135">
        <v>0</v>
      </c>
      <c r="F210" s="135">
        <v>0</v>
      </c>
      <c r="G210" s="135">
        <v>0</v>
      </c>
      <c r="H210" s="135">
        <v>0</v>
      </c>
      <c r="I210" s="135">
        <v>0</v>
      </c>
      <c r="J210" s="135">
        <v>0</v>
      </c>
      <c r="K210" s="135">
        <v>0</v>
      </c>
      <c r="L210" s="135">
        <v>0</v>
      </c>
      <c r="M210" s="131">
        <f>SUM(K210:L210)</f>
        <v>0</v>
      </c>
      <c r="N210" s="135">
        <v>0</v>
      </c>
      <c r="O210" s="135">
        <v>0</v>
      </c>
      <c r="P210" s="131">
        <f t="shared" si="292"/>
        <v>0</v>
      </c>
      <c r="Q210" s="135">
        <v>0</v>
      </c>
      <c r="R210" s="135">
        <v>0</v>
      </c>
      <c r="S210" s="131">
        <f t="shared" si="293"/>
        <v>0</v>
      </c>
      <c r="T210" s="135">
        <v>0</v>
      </c>
      <c r="U210" s="135">
        <v>0</v>
      </c>
      <c r="V210" s="131">
        <f t="shared" si="294"/>
        <v>0</v>
      </c>
      <c r="W210" s="135">
        <v>0</v>
      </c>
      <c r="X210" s="135">
        <v>0</v>
      </c>
      <c r="Y210" s="135">
        <f t="shared" si="296"/>
        <v>0</v>
      </c>
      <c r="Z210" s="135">
        <f t="shared" si="297"/>
        <v>0</v>
      </c>
      <c r="AA210" s="135">
        <f t="shared" si="298"/>
        <v>0</v>
      </c>
      <c r="AB210" s="136">
        <f>SUM(Z210:AA210)</f>
        <v>0</v>
      </c>
    </row>
    <row r="211" spans="1:28" x14ac:dyDescent="0.2">
      <c r="A211" s="137" t="s">
        <v>50</v>
      </c>
      <c r="B211" s="134">
        <v>51</v>
      </c>
      <c r="C211" s="135">
        <v>24</v>
      </c>
      <c r="D211" s="135">
        <f t="shared" si="299"/>
        <v>75</v>
      </c>
      <c r="E211" s="135">
        <v>10</v>
      </c>
      <c r="F211" s="135">
        <v>7</v>
      </c>
      <c r="G211" s="135">
        <f t="shared" ref="G211" si="300">SUM(E211:F211)</f>
        <v>17</v>
      </c>
      <c r="H211" s="135">
        <v>1</v>
      </c>
      <c r="I211" s="135">
        <v>0</v>
      </c>
      <c r="J211" s="135">
        <f t="shared" ref="J211" si="301">SUM(H211:I211)</f>
        <v>1</v>
      </c>
      <c r="K211" s="135">
        <v>6</v>
      </c>
      <c r="L211" s="135">
        <v>0</v>
      </c>
      <c r="M211" s="135">
        <f t="shared" ref="M211" si="302">SUM(K211:L211)</f>
        <v>6</v>
      </c>
      <c r="N211" s="135">
        <v>2</v>
      </c>
      <c r="O211" s="135">
        <v>0</v>
      </c>
      <c r="P211" s="135">
        <f t="shared" si="292"/>
        <v>2</v>
      </c>
      <c r="Q211" s="135">
        <v>1</v>
      </c>
      <c r="R211" s="135">
        <v>0</v>
      </c>
      <c r="S211" s="131">
        <f t="shared" si="293"/>
        <v>1</v>
      </c>
      <c r="T211" s="135">
        <v>0</v>
      </c>
      <c r="U211" s="135">
        <v>0</v>
      </c>
      <c r="V211" s="131">
        <f t="shared" si="294"/>
        <v>0</v>
      </c>
      <c r="W211" s="135">
        <v>3</v>
      </c>
      <c r="X211" s="135">
        <v>0</v>
      </c>
      <c r="Y211" s="135">
        <f t="shared" si="296"/>
        <v>3</v>
      </c>
      <c r="Z211" s="135">
        <f t="shared" si="297"/>
        <v>74</v>
      </c>
      <c r="AA211" s="135">
        <f t="shared" si="298"/>
        <v>31</v>
      </c>
      <c r="AB211" s="136">
        <f t="shared" ref="AB211" si="303">SUM(Z211:AA211)</f>
        <v>105</v>
      </c>
    </row>
    <row r="212" spans="1:28" ht="13.5" thickBot="1" x14ac:dyDescent="0.25">
      <c r="A212" s="138" t="s">
        <v>3</v>
      </c>
      <c r="B212" s="139">
        <f t="shared" ref="B212:AB212" si="304">SUM(B204:B211)</f>
        <v>1748</v>
      </c>
      <c r="C212" s="140">
        <f t="shared" si="304"/>
        <v>1243</v>
      </c>
      <c r="D212" s="140">
        <f t="shared" si="304"/>
        <v>2991</v>
      </c>
      <c r="E212" s="140">
        <f t="shared" si="304"/>
        <v>171</v>
      </c>
      <c r="F212" s="140">
        <f t="shared" si="304"/>
        <v>79</v>
      </c>
      <c r="G212" s="140">
        <f t="shared" si="304"/>
        <v>250</v>
      </c>
      <c r="H212" s="140">
        <f t="shared" si="304"/>
        <v>9</v>
      </c>
      <c r="I212" s="140">
        <f t="shared" si="304"/>
        <v>3</v>
      </c>
      <c r="J212" s="140">
        <f t="shared" si="304"/>
        <v>12</v>
      </c>
      <c r="K212" s="140">
        <f t="shared" si="304"/>
        <v>135</v>
      </c>
      <c r="L212" s="140">
        <f t="shared" si="304"/>
        <v>91</v>
      </c>
      <c r="M212" s="140">
        <f t="shared" si="304"/>
        <v>226</v>
      </c>
      <c r="N212" s="140">
        <f t="shared" si="304"/>
        <v>65</v>
      </c>
      <c r="O212" s="140">
        <f t="shared" si="304"/>
        <v>45</v>
      </c>
      <c r="P212" s="140">
        <f t="shared" si="304"/>
        <v>110</v>
      </c>
      <c r="Q212" s="140">
        <f t="shared" si="304"/>
        <v>96</v>
      </c>
      <c r="R212" s="140">
        <f t="shared" si="304"/>
        <v>136</v>
      </c>
      <c r="S212" s="140">
        <f t="shared" si="304"/>
        <v>232</v>
      </c>
      <c r="T212" s="140">
        <f t="shared" si="304"/>
        <v>2</v>
      </c>
      <c r="U212" s="140">
        <f t="shared" si="304"/>
        <v>4</v>
      </c>
      <c r="V212" s="140">
        <f t="shared" si="304"/>
        <v>6</v>
      </c>
      <c r="W212" s="140">
        <f>SUM(W204:W211)</f>
        <v>63</v>
      </c>
      <c r="X212" s="140">
        <f>SUM(X204:X211)</f>
        <v>47</v>
      </c>
      <c r="Y212" s="140">
        <f>SUM(Y204:Y211)</f>
        <v>110</v>
      </c>
      <c r="Z212" s="140">
        <f t="shared" si="304"/>
        <v>2289</v>
      </c>
      <c r="AA212" s="140">
        <f t="shared" si="304"/>
        <v>1648</v>
      </c>
      <c r="AB212" s="141">
        <f t="shared" si="304"/>
        <v>3937</v>
      </c>
    </row>
    <row r="213" spans="1:28" x14ac:dyDescent="0.2">
      <c r="V213" s="118"/>
    </row>
    <row r="214" spans="1:28" ht="13.5" thickBot="1" x14ac:dyDescent="0.25">
      <c r="A214" s="118" t="s">
        <v>110</v>
      </c>
      <c r="V214" s="118"/>
      <c r="Z214" s="120"/>
    </row>
    <row r="215" spans="1:28" ht="25.5" x14ac:dyDescent="0.2">
      <c r="A215" s="161" t="s">
        <v>130</v>
      </c>
      <c r="B215" s="152" t="s">
        <v>41</v>
      </c>
      <c r="C215" s="153" t="s">
        <v>41</v>
      </c>
      <c r="D215" s="154" t="s">
        <v>41</v>
      </c>
      <c r="E215" s="155" t="s">
        <v>42</v>
      </c>
      <c r="F215" s="153" t="s">
        <v>42</v>
      </c>
      <c r="G215" s="154" t="s">
        <v>42</v>
      </c>
      <c r="H215" s="157" t="s">
        <v>43</v>
      </c>
      <c r="I215" s="158" t="s">
        <v>43</v>
      </c>
      <c r="J215" s="159" t="s">
        <v>43</v>
      </c>
      <c r="K215" s="155" t="s">
        <v>44</v>
      </c>
      <c r="L215" s="153" t="s">
        <v>44</v>
      </c>
      <c r="M215" s="154" t="s">
        <v>44</v>
      </c>
      <c r="N215" s="155" t="s">
        <v>45</v>
      </c>
      <c r="O215" s="153" t="s">
        <v>45</v>
      </c>
      <c r="P215" s="154" t="s">
        <v>45</v>
      </c>
      <c r="Q215" s="155" t="s">
        <v>46</v>
      </c>
      <c r="R215" s="153" t="s">
        <v>46</v>
      </c>
      <c r="S215" s="154" t="s">
        <v>46</v>
      </c>
      <c r="T215" s="157" t="s">
        <v>47</v>
      </c>
      <c r="U215" s="158" t="s">
        <v>47</v>
      </c>
      <c r="V215" s="159" t="s">
        <v>47</v>
      </c>
      <c r="W215" s="158" t="s">
        <v>86</v>
      </c>
      <c r="X215" s="158" t="s">
        <v>86</v>
      </c>
      <c r="Y215" s="158" t="s">
        <v>86</v>
      </c>
      <c r="Z215" s="155" t="s">
        <v>3</v>
      </c>
      <c r="AA215" s="153" t="s">
        <v>3</v>
      </c>
      <c r="AB215" s="156" t="s">
        <v>3</v>
      </c>
    </row>
    <row r="216" spans="1:28" ht="13.5" thickBot="1" x14ac:dyDescent="0.25">
      <c r="A216" s="162"/>
      <c r="B216" s="122" t="s">
        <v>48</v>
      </c>
      <c r="C216" s="123" t="s">
        <v>49</v>
      </c>
      <c r="D216" s="123" t="s">
        <v>3</v>
      </c>
      <c r="E216" s="122" t="s">
        <v>48</v>
      </c>
      <c r="F216" s="123" t="s">
        <v>49</v>
      </c>
      <c r="G216" s="123" t="s">
        <v>3</v>
      </c>
      <c r="H216" s="122" t="s">
        <v>48</v>
      </c>
      <c r="I216" s="123" t="s">
        <v>49</v>
      </c>
      <c r="J216" s="123" t="s">
        <v>3</v>
      </c>
      <c r="K216" s="122" t="s">
        <v>48</v>
      </c>
      <c r="L216" s="123" t="s">
        <v>49</v>
      </c>
      <c r="M216" s="123" t="s">
        <v>3</v>
      </c>
      <c r="N216" s="122" t="s">
        <v>48</v>
      </c>
      <c r="O216" s="123" t="s">
        <v>49</v>
      </c>
      <c r="P216" s="123" t="s">
        <v>3</v>
      </c>
      <c r="Q216" s="122" t="s">
        <v>48</v>
      </c>
      <c r="R216" s="123" t="s">
        <v>49</v>
      </c>
      <c r="S216" s="123" t="s">
        <v>3</v>
      </c>
      <c r="T216" s="122" t="s">
        <v>48</v>
      </c>
      <c r="U216" s="123" t="s">
        <v>49</v>
      </c>
      <c r="V216" s="123" t="s">
        <v>3</v>
      </c>
      <c r="W216" s="122" t="s">
        <v>48</v>
      </c>
      <c r="X216" s="123" t="s">
        <v>49</v>
      </c>
      <c r="Y216" s="123" t="s">
        <v>3</v>
      </c>
      <c r="Z216" s="122" t="s">
        <v>48</v>
      </c>
      <c r="AA216" s="123" t="s">
        <v>49</v>
      </c>
      <c r="AB216" s="124" t="s">
        <v>3</v>
      </c>
    </row>
    <row r="217" spans="1:28" x14ac:dyDescent="0.2">
      <c r="A217" s="125" t="s">
        <v>4</v>
      </c>
      <c r="B217" s="126">
        <v>736</v>
      </c>
      <c r="C217" s="127">
        <v>463</v>
      </c>
      <c r="D217" s="127">
        <f t="shared" ref="D217:D219" si="305">SUM(B217:C217)</f>
        <v>1199</v>
      </c>
      <c r="E217" s="127">
        <v>58</v>
      </c>
      <c r="F217" s="127">
        <v>29</v>
      </c>
      <c r="G217" s="127">
        <f t="shared" ref="G217:G222" si="306">SUM(E217:F217)</f>
        <v>87</v>
      </c>
      <c r="H217" s="127">
        <v>3</v>
      </c>
      <c r="I217" s="127">
        <v>1</v>
      </c>
      <c r="J217" s="127">
        <f t="shared" ref="J217:J222" si="307">SUM(H217:I217)</f>
        <v>4</v>
      </c>
      <c r="K217" s="127">
        <v>52</v>
      </c>
      <c r="L217" s="127">
        <v>29</v>
      </c>
      <c r="M217" s="127">
        <f t="shared" ref="M217:M222" si="308">SUM(K217:L217)</f>
        <v>81</v>
      </c>
      <c r="N217" s="127">
        <v>47</v>
      </c>
      <c r="O217" s="127">
        <v>15</v>
      </c>
      <c r="P217" s="127">
        <f t="shared" ref="P217:P224" si="309">SUM(N217:O217)</f>
        <v>62</v>
      </c>
      <c r="Q217" s="127">
        <v>12</v>
      </c>
      <c r="R217" s="127">
        <v>7</v>
      </c>
      <c r="S217" s="127">
        <f t="shared" ref="S217:S224" si="310">SUM(Q217:R217)</f>
        <v>19</v>
      </c>
      <c r="T217" s="127">
        <v>2</v>
      </c>
      <c r="U217" s="127">
        <v>0</v>
      </c>
      <c r="V217" s="127">
        <f t="shared" ref="V217:V224" si="311">SUM(T217:U217)</f>
        <v>2</v>
      </c>
      <c r="W217" s="127">
        <v>33</v>
      </c>
      <c r="X217" s="127">
        <v>23</v>
      </c>
      <c r="Y217" s="127">
        <f>SUM(W217:X217)</f>
        <v>56</v>
      </c>
      <c r="Z217" s="127">
        <f>Q217+N217+K217+H217+E217+B217+T217+W217</f>
        <v>943</v>
      </c>
      <c r="AA217" s="127">
        <f>R217+O217+L217+I217+F217+C217+U217+X217</f>
        <v>567</v>
      </c>
      <c r="AB217" s="128">
        <f t="shared" ref="AB217:AB222" si="312">SUM(Z217:AA217)</f>
        <v>1510</v>
      </c>
    </row>
    <row r="218" spans="1:28" x14ac:dyDescent="0.2">
      <c r="A218" s="129" t="s">
        <v>6</v>
      </c>
      <c r="B218" s="130">
        <v>326</v>
      </c>
      <c r="C218" s="131">
        <v>493</v>
      </c>
      <c r="D218" s="131">
        <f t="shared" si="305"/>
        <v>819</v>
      </c>
      <c r="E218" s="131">
        <v>23</v>
      </c>
      <c r="F218" s="131">
        <v>18</v>
      </c>
      <c r="G218" s="131">
        <f t="shared" si="306"/>
        <v>41</v>
      </c>
      <c r="H218" s="131">
        <v>1</v>
      </c>
      <c r="I218" s="131">
        <v>1</v>
      </c>
      <c r="J218" s="131">
        <f t="shared" si="307"/>
        <v>2</v>
      </c>
      <c r="K218" s="131">
        <v>34</v>
      </c>
      <c r="L218" s="131">
        <v>29</v>
      </c>
      <c r="M218" s="131">
        <f t="shared" si="308"/>
        <v>63</v>
      </c>
      <c r="N218" s="131">
        <v>18</v>
      </c>
      <c r="O218" s="131">
        <v>20</v>
      </c>
      <c r="P218" s="131">
        <f t="shared" si="309"/>
        <v>38</v>
      </c>
      <c r="Q218" s="131">
        <v>19</v>
      </c>
      <c r="R218" s="131">
        <v>36</v>
      </c>
      <c r="S218" s="131">
        <f t="shared" si="310"/>
        <v>55</v>
      </c>
      <c r="T218" s="131">
        <v>1</v>
      </c>
      <c r="U218" s="131">
        <v>2</v>
      </c>
      <c r="V218" s="131">
        <f t="shared" si="311"/>
        <v>3</v>
      </c>
      <c r="W218" s="131">
        <v>10</v>
      </c>
      <c r="X218" s="131">
        <v>15</v>
      </c>
      <c r="Y218" s="131">
        <f t="shared" ref="Y218:Y224" si="313">SUM(W218:X218)</f>
        <v>25</v>
      </c>
      <c r="Z218" s="131">
        <f t="shared" ref="Z218:Z224" si="314">Q218+N218+K218+H218+E218+B218+T218+W218</f>
        <v>432</v>
      </c>
      <c r="AA218" s="131">
        <f t="shared" ref="AA218:AA224" si="315">R218+O218+L218+I218+F218+C218+U218+X218</f>
        <v>614</v>
      </c>
      <c r="AB218" s="132">
        <f t="shared" si="312"/>
        <v>1046</v>
      </c>
    </row>
    <row r="219" spans="1:28" x14ac:dyDescent="0.2">
      <c r="A219" s="133" t="s">
        <v>5</v>
      </c>
      <c r="B219" s="130">
        <v>734</v>
      </c>
      <c r="C219" s="131">
        <v>142</v>
      </c>
      <c r="D219" s="131">
        <f t="shared" si="305"/>
        <v>876</v>
      </c>
      <c r="E219" s="131">
        <v>85</v>
      </c>
      <c r="F219" s="131">
        <v>17</v>
      </c>
      <c r="G219" s="131">
        <f t="shared" si="306"/>
        <v>102</v>
      </c>
      <c r="H219" s="131">
        <v>8</v>
      </c>
      <c r="I219" s="131">
        <v>0</v>
      </c>
      <c r="J219" s="131">
        <f t="shared" si="307"/>
        <v>8</v>
      </c>
      <c r="K219" s="131">
        <v>12</v>
      </c>
      <c r="L219" s="131">
        <v>4</v>
      </c>
      <c r="M219" s="131">
        <f t="shared" si="308"/>
        <v>16</v>
      </c>
      <c r="N219" s="131">
        <v>21</v>
      </c>
      <c r="O219" s="131">
        <v>2</v>
      </c>
      <c r="P219" s="131">
        <f t="shared" si="309"/>
        <v>23</v>
      </c>
      <c r="Q219" s="131">
        <v>13</v>
      </c>
      <c r="R219" s="131">
        <v>3</v>
      </c>
      <c r="S219" s="131">
        <f t="shared" si="310"/>
        <v>16</v>
      </c>
      <c r="T219" s="131">
        <v>1</v>
      </c>
      <c r="U219" s="131">
        <v>0</v>
      </c>
      <c r="V219" s="131">
        <f t="shared" si="311"/>
        <v>1</v>
      </c>
      <c r="W219" s="131">
        <v>12</v>
      </c>
      <c r="X219" s="131">
        <v>1</v>
      </c>
      <c r="Y219" s="131">
        <f t="shared" si="313"/>
        <v>13</v>
      </c>
      <c r="Z219" s="131">
        <f t="shared" si="314"/>
        <v>886</v>
      </c>
      <c r="AA219" s="131">
        <f t="shared" si="315"/>
        <v>169</v>
      </c>
      <c r="AB219" s="132">
        <f t="shared" si="312"/>
        <v>1055</v>
      </c>
    </row>
    <row r="220" spans="1:28" x14ac:dyDescent="0.2">
      <c r="A220" s="133" t="s">
        <v>7</v>
      </c>
      <c r="B220" s="130">
        <v>100</v>
      </c>
      <c r="C220" s="131">
        <v>596</v>
      </c>
      <c r="D220" s="131">
        <f>SUM(B220:C220)</f>
        <v>696</v>
      </c>
      <c r="E220" s="131">
        <v>7</v>
      </c>
      <c r="F220" s="131">
        <v>24</v>
      </c>
      <c r="G220" s="131">
        <f t="shared" si="306"/>
        <v>31</v>
      </c>
      <c r="H220" s="131">
        <v>0</v>
      </c>
      <c r="I220" s="131">
        <v>2</v>
      </c>
      <c r="J220" s="131">
        <f t="shared" si="307"/>
        <v>2</v>
      </c>
      <c r="K220" s="131">
        <v>17</v>
      </c>
      <c r="L220" s="131">
        <v>56</v>
      </c>
      <c r="M220" s="131">
        <f t="shared" si="308"/>
        <v>73</v>
      </c>
      <c r="N220" s="131">
        <v>4</v>
      </c>
      <c r="O220" s="131">
        <v>20</v>
      </c>
      <c r="P220" s="131">
        <f t="shared" si="309"/>
        <v>24</v>
      </c>
      <c r="Q220" s="131">
        <v>66</v>
      </c>
      <c r="R220" s="131">
        <v>115</v>
      </c>
      <c r="S220" s="131">
        <f t="shared" si="310"/>
        <v>181</v>
      </c>
      <c r="T220" s="131">
        <v>0</v>
      </c>
      <c r="U220" s="131">
        <v>0</v>
      </c>
      <c r="V220" s="131">
        <f t="shared" si="311"/>
        <v>0</v>
      </c>
      <c r="W220" s="131">
        <v>2</v>
      </c>
      <c r="X220" s="131">
        <v>14</v>
      </c>
      <c r="Y220" s="131">
        <f t="shared" si="313"/>
        <v>16</v>
      </c>
      <c r="Z220" s="131">
        <f t="shared" si="314"/>
        <v>196</v>
      </c>
      <c r="AA220" s="131">
        <f t="shared" si="315"/>
        <v>827</v>
      </c>
      <c r="AB220" s="132">
        <f t="shared" si="312"/>
        <v>1023</v>
      </c>
    </row>
    <row r="221" spans="1:28" x14ac:dyDescent="0.2">
      <c r="A221" s="133" t="s">
        <v>9</v>
      </c>
      <c r="B221" s="130">
        <v>553</v>
      </c>
      <c r="C221" s="131">
        <v>242</v>
      </c>
      <c r="D221" s="131">
        <f>SUM(B221:C221)</f>
        <v>795</v>
      </c>
      <c r="E221" s="131">
        <v>29</v>
      </c>
      <c r="F221" s="131">
        <v>16</v>
      </c>
      <c r="G221" s="131">
        <f t="shared" si="306"/>
        <v>45</v>
      </c>
      <c r="H221" s="131">
        <v>4</v>
      </c>
      <c r="I221" s="131">
        <v>1</v>
      </c>
      <c r="J221" s="131">
        <f t="shared" si="307"/>
        <v>5</v>
      </c>
      <c r="K221" s="131">
        <v>40</v>
      </c>
      <c r="L221" s="131">
        <v>18</v>
      </c>
      <c r="M221" s="131">
        <f t="shared" si="308"/>
        <v>58</v>
      </c>
      <c r="N221" s="131">
        <v>17</v>
      </c>
      <c r="O221" s="131">
        <v>9</v>
      </c>
      <c r="P221" s="131">
        <f t="shared" si="309"/>
        <v>26</v>
      </c>
      <c r="Q221" s="131">
        <v>23</v>
      </c>
      <c r="R221" s="131">
        <v>8</v>
      </c>
      <c r="S221" s="131">
        <f t="shared" si="310"/>
        <v>31</v>
      </c>
      <c r="T221" s="131">
        <v>1</v>
      </c>
      <c r="U221" s="131">
        <v>0</v>
      </c>
      <c r="V221" s="131">
        <f t="shared" si="311"/>
        <v>1</v>
      </c>
      <c r="W221" s="131">
        <v>18</v>
      </c>
      <c r="X221" s="131">
        <v>8</v>
      </c>
      <c r="Y221" s="131">
        <f t="shared" si="313"/>
        <v>26</v>
      </c>
      <c r="Z221" s="131">
        <f t="shared" si="314"/>
        <v>685</v>
      </c>
      <c r="AA221" s="131">
        <f t="shared" si="315"/>
        <v>302</v>
      </c>
      <c r="AB221" s="132">
        <f t="shared" si="312"/>
        <v>987</v>
      </c>
    </row>
    <row r="222" spans="1:28" x14ac:dyDescent="0.2">
      <c r="A222" s="129" t="s">
        <v>8</v>
      </c>
      <c r="B222" s="130">
        <v>463</v>
      </c>
      <c r="C222" s="131">
        <v>97</v>
      </c>
      <c r="D222" s="131">
        <f t="shared" ref="D222:D224" si="316">SUM(B222:C222)</f>
        <v>560</v>
      </c>
      <c r="E222" s="131">
        <v>46</v>
      </c>
      <c r="F222" s="131">
        <v>9</v>
      </c>
      <c r="G222" s="131">
        <f t="shared" si="306"/>
        <v>55</v>
      </c>
      <c r="H222" s="131">
        <v>1</v>
      </c>
      <c r="I222" s="131">
        <v>2</v>
      </c>
      <c r="J222" s="131">
        <f t="shared" si="307"/>
        <v>3</v>
      </c>
      <c r="K222" s="131">
        <v>43</v>
      </c>
      <c r="L222" s="131">
        <v>5</v>
      </c>
      <c r="M222" s="131">
        <f t="shared" si="308"/>
        <v>48</v>
      </c>
      <c r="N222" s="131">
        <v>10</v>
      </c>
      <c r="O222" s="131">
        <v>5</v>
      </c>
      <c r="P222" s="131">
        <f t="shared" si="309"/>
        <v>15</v>
      </c>
      <c r="Q222" s="131">
        <v>7</v>
      </c>
      <c r="R222" s="131">
        <v>1</v>
      </c>
      <c r="S222" s="131">
        <f t="shared" si="310"/>
        <v>8</v>
      </c>
      <c r="T222" s="131">
        <v>0</v>
      </c>
      <c r="U222" s="131">
        <v>0</v>
      </c>
      <c r="V222" s="131">
        <f t="shared" si="311"/>
        <v>0</v>
      </c>
      <c r="W222" s="131">
        <v>18</v>
      </c>
      <c r="X222" s="131">
        <v>5</v>
      </c>
      <c r="Y222" s="131">
        <f t="shared" si="313"/>
        <v>23</v>
      </c>
      <c r="Z222" s="131">
        <f t="shared" si="314"/>
        <v>588</v>
      </c>
      <c r="AA222" s="131">
        <f t="shared" si="315"/>
        <v>124</v>
      </c>
      <c r="AB222" s="132">
        <f t="shared" si="312"/>
        <v>712</v>
      </c>
    </row>
    <row r="223" spans="1:28" x14ac:dyDescent="0.2">
      <c r="A223" s="129" t="s">
        <v>31</v>
      </c>
      <c r="B223" s="134">
        <v>0</v>
      </c>
      <c r="C223" s="135">
        <v>0</v>
      </c>
      <c r="D223" s="131">
        <f t="shared" si="316"/>
        <v>0</v>
      </c>
      <c r="E223" s="135">
        <v>0</v>
      </c>
      <c r="F223" s="135">
        <v>0</v>
      </c>
      <c r="G223" s="135">
        <v>0</v>
      </c>
      <c r="H223" s="135">
        <v>0</v>
      </c>
      <c r="I223" s="135">
        <v>0</v>
      </c>
      <c r="J223" s="135">
        <v>0</v>
      </c>
      <c r="K223" s="135">
        <v>0</v>
      </c>
      <c r="L223" s="135">
        <v>0</v>
      </c>
      <c r="M223" s="131">
        <f>SUM(K223:L223)</f>
        <v>0</v>
      </c>
      <c r="N223" s="135">
        <v>0</v>
      </c>
      <c r="O223" s="135">
        <v>0</v>
      </c>
      <c r="P223" s="131">
        <f t="shared" si="309"/>
        <v>0</v>
      </c>
      <c r="Q223" s="135">
        <v>0</v>
      </c>
      <c r="R223" s="135">
        <v>0</v>
      </c>
      <c r="S223" s="131">
        <f t="shared" si="310"/>
        <v>0</v>
      </c>
      <c r="T223" s="135">
        <v>0</v>
      </c>
      <c r="U223" s="135">
        <v>0</v>
      </c>
      <c r="V223" s="131">
        <f t="shared" si="311"/>
        <v>0</v>
      </c>
      <c r="W223" s="135">
        <v>0</v>
      </c>
      <c r="X223" s="135">
        <v>0</v>
      </c>
      <c r="Y223" s="135">
        <f t="shared" si="313"/>
        <v>0</v>
      </c>
      <c r="Z223" s="135">
        <f t="shared" si="314"/>
        <v>0</v>
      </c>
      <c r="AA223" s="135">
        <f t="shared" si="315"/>
        <v>0</v>
      </c>
      <c r="AB223" s="136">
        <f>SUM(Z223:AA223)</f>
        <v>0</v>
      </c>
    </row>
    <row r="224" spans="1:28" x14ac:dyDescent="0.2">
      <c r="A224" s="137" t="s">
        <v>50</v>
      </c>
      <c r="B224" s="134">
        <v>63</v>
      </c>
      <c r="C224" s="135">
        <v>39</v>
      </c>
      <c r="D224" s="135">
        <f t="shared" si="316"/>
        <v>102</v>
      </c>
      <c r="E224" s="135">
        <v>14</v>
      </c>
      <c r="F224" s="135">
        <v>10</v>
      </c>
      <c r="G224" s="135">
        <f t="shared" ref="G224" si="317">SUM(E224:F224)</f>
        <v>24</v>
      </c>
      <c r="H224" s="135">
        <v>1</v>
      </c>
      <c r="I224" s="135">
        <v>0</v>
      </c>
      <c r="J224" s="135">
        <f t="shared" ref="J224" si="318">SUM(H224:I224)</f>
        <v>1</v>
      </c>
      <c r="K224" s="135">
        <v>5</v>
      </c>
      <c r="L224" s="135">
        <v>0</v>
      </c>
      <c r="M224" s="135">
        <f t="shared" ref="M224" si="319">SUM(K224:L224)</f>
        <v>5</v>
      </c>
      <c r="N224" s="135">
        <v>2</v>
      </c>
      <c r="O224" s="135">
        <v>1</v>
      </c>
      <c r="P224" s="135">
        <f t="shared" si="309"/>
        <v>3</v>
      </c>
      <c r="Q224" s="135">
        <v>3</v>
      </c>
      <c r="R224" s="135">
        <v>0</v>
      </c>
      <c r="S224" s="131">
        <f t="shared" si="310"/>
        <v>3</v>
      </c>
      <c r="T224" s="135">
        <v>0</v>
      </c>
      <c r="U224" s="135">
        <v>0</v>
      </c>
      <c r="V224" s="131">
        <f t="shared" si="311"/>
        <v>0</v>
      </c>
      <c r="W224" s="135">
        <v>3</v>
      </c>
      <c r="X224" s="135">
        <v>2</v>
      </c>
      <c r="Y224" s="135">
        <f t="shared" si="313"/>
        <v>5</v>
      </c>
      <c r="Z224" s="135">
        <f t="shared" si="314"/>
        <v>91</v>
      </c>
      <c r="AA224" s="135">
        <f t="shared" si="315"/>
        <v>52</v>
      </c>
      <c r="AB224" s="136">
        <f t="shared" ref="AB224" si="320">SUM(Z224:AA224)</f>
        <v>143</v>
      </c>
    </row>
    <row r="225" spans="1:28" ht="13.5" thickBot="1" x14ac:dyDescent="0.25">
      <c r="A225" s="138" t="s">
        <v>3</v>
      </c>
      <c r="B225" s="139">
        <f t="shared" ref="B225:AB225" si="321">SUM(B217:B224)</f>
        <v>2975</v>
      </c>
      <c r="C225" s="140">
        <f t="shared" si="321"/>
        <v>2072</v>
      </c>
      <c r="D225" s="140">
        <f t="shared" si="321"/>
        <v>5047</v>
      </c>
      <c r="E225" s="140">
        <f t="shared" si="321"/>
        <v>262</v>
      </c>
      <c r="F225" s="140">
        <f t="shared" si="321"/>
        <v>123</v>
      </c>
      <c r="G225" s="140">
        <f t="shared" si="321"/>
        <v>385</v>
      </c>
      <c r="H225" s="140">
        <f t="shared" si="321"/>
        <v>18</v>
      </c>
      <c r="I225" s="140">
        <f t="shared" si="321"/>
        <v>7</v>
      </c>
      <c r="J225" s="140">
        <f t="shared" si="321"/>
        <v>25</v>
      </c>
      <c r="K225" s="140">
        <f t="shared" si="321"/>
        <v>203</v>
      </c>
      <c r="L225" s="140">
        <f t="shared" si="321"/>
        <v>141</v>
      </c>
      <c r="M225" s="140">
        <f t="shared" si="321"/>
        <v>344</v>
      </c>
      <c r="N225" s="140">
        <f t="shared" si="321"/>
        <v>119</v>
      </c>
      <c r="O225" s="140">
        <f t="shared" si="321"/>
        <v>72</v>
      </c>
      <c r="P225" s="140">
        <f t="shared" si="321"/>
        <v>191</v>
      </c>
      <c r="Q225" s="140">
        <f t="shared" si="321"/>
        <v>143</v>
      </c>
      <c r="R225" s="140">
        <f t="shared" si="321"/>
        <v>170</v>
      </c>
      <c r="S225" s="140">
        <f t="shared" si="321"/>
        <v>313</v>
      </c>
      <c r="T225" s="140">
        <f t="shared" si="321"/>
        <v>5</v>
      </c>
      <c r="U225" s="140">
        <f t="shared" si="321"/>
        <v>2</v>
      </c>
      <c r="V225" s="140">
        <f t="shared" si="321"/>
        <v>7</v>
      </c>
      <c r="W225" s="140">
        <f>SUM(W217:W224)</f>
        <v>96</v>
      </c>
      <c r="X225" s="140">
        <f>SUM(X217:X224)</f>
        <v>68</v>
      </c>
      <c r="Y225" s="140">
        <f>SUM(Y217:Y224)</f>
        <v>164</v>
      </c>
      <c r="Z225" s="140">
        <f t="shared" si="321"/>
        <v>3821</v>
      </c>
      <c r="AA225" s="140">
        <f t="shared" si="321"/>
        <v>2655</v>
      </c>
      <c r="AB225" s="141">
        <f t="shared" si="321"/>
        <v>6476</v>
      </c>
    </row>
    <row r="226" spans="1:28" ht="13.5" thickBot="1" x14ac:dyDescent="0.25">
      <c r="V226" s="118"/>
    </row>
    <row r="227" spans="1:28" ht="25.5" x14ac:dyDescent="0.2">
      <c r="A227" s="161" t="s">
        <v>54</v>
      </c>
      <c r="B227" s="152" t="s">
        <v>41</v>
      </c>
      <c r="C227" s="153" t="s">
        <v>41</v>
      </c>
      <c r="D227" s="154" t="s">
        <v>41</v>
      </c>
      <c r="E227" s="155" t="s">
        <v>42</v>
      </c>
      <c r="F227" s="153" t="s">
        <v>42</v>
      </c>
      <c r="G227" s="154" t="s">
        <v>42</v>
      </c>
      <c r="H227" s="157" t="s">
        <v>43</v>
      </c>
      <c r="I227" s="158" t="s">
        <v>43</v>
      </c>
      <c r="J227" s="159" t="s">
        <v>43</v>
      </c>
      <c r="K227" s="155" t="s">
        <v>44</v>
      </c>
      <c r="L227" s="153" t="s">
        <v>44</v>
      </c>
      <c r="M227" s="154" t="s">
        <v>44</v>
      </c>
      <c r="N227" s="155" t="s">
        <v>45</v>
      </c>
      <c r="O227" s="153" t="s">
        <v>45</v>
      </c>
      <c r="P227" s="154" t="s">
        <v>45</v>
      </c>
      <c r="Q227" s="155" t="s">
        <v>46</v>
      </c>
      <c r="R227" s="153" t="s">
        <v>46</v>
      </c>
      <c r="S227" s="154" t="s">
        <v>46</v>
      </c>
      <c r="T227" s="157" t="s">
        <v>47</v>
      </c>
      <c r="U227" s="158" t="s">
        <v>47</v>
      </c>
      <c r="V227" s="159" t="s">
        <v>47</v>
      </c>
      <c r="W227" s="158" t="s">
        <v>86</v>
      </c>
      <c r="X227" s="158" t="s">
        <v>86</v>
      </c>
      <c r="Y227" s="158" t="s">
        <v>86</v>
      </c>
      <c r="Z227" s="155" t="s">
        <v>3</v>
      </c>
      <c r="AA227" s="153" t="s">
        <v>3</v>
      </c>
      <c r="AB227" s="156" t="s">
        <v>3</v>
      </c>
    </row>
    <row r="228" spans="1:28" ht="13.5" thickBot="1" x14ac:dyDescent="0.25">
      <c r="A228" s="162"/>
      <c r="B228" s="122" t="s">
        <v>48</v>
      </c>
      <c r="C228" s="123" t="s">
        <v>49</v>
      </c>
      <c r="D228" s="123" t="s">
        <v>3</v>
      </c>
      <c r="E228" s="122" t="s">
        <v>48</v>
      </c>
      <c r="F228" s="123" t="s">
        <v>49</v>
      </c>
      <c r="G228" s="123" t="s">
        <v>3</v>
      </c>
      <c r="H228" s="122" t="s">
        <v>48</v>
      </c>
      <c r="I228" s="123" t="s">
        <v>49</v>
      </c>
      <c r="J228" s="123" t="s">
        <v>3</v>
      </c>
      <c r="K228" s="122" t="s">
        <v>48</v>
      </c>
      <c r="L228" s="123" t="s">
        <v>49</v>
      </c>
      <c r="M228" s="123" t="s">
        <v>3</v>
      </c>
      <c r="N228" s="122" t="s">
        <v>48</v>
      </c>
      <c r="O228" s="123" t="s">
        <v>49</v>
      </c>
      <c r="P228" s="123" t="s">
        <v>3</v>
      </c>
      <c r="Q228" s="122" t="s">
        <v>48</v>
      </c>
      <c r="R228" s="123" t="s">
        <v>49</v>
      </c>
      <c r="S228" s="123" t="s">
        <v>3</v>
      </c>
      <c r="T228" s="122" t="s">
        <v>48</v>
      </c>
      <c r="U228" s="123" t="s">
        <v>49</v>
      </c>
      <c r="V228" s="123" t="s">
        <v>3</v>
      </c>
      <c r="W228" s="122" t="s">
        <v>48</v>
      </c>
      <c r="X228" s="123" t="s">
        <v>49</v>
      </c>
      <c r="Y228" s="123" t="s">
        <v>3</v>
      </c>
      <c r="Z228" s="122" t="s">
        <v>48</v>
      </c>
      <c r="AA228" s="123" t="s">
        <v>49</v>
      </c>
      <c r="AB228" s="124" t="s">
        <v>3</v>
      </c>
    </row>
    <row r="229" spans="1:28" x14ac:dyDescent="0.2">
      <c r="A229" s="125" t="s">
        <v>4</v>
      </c>
      <c r="B229" s="126">
        <v>2680</v>
      </c>
      <c r="C229" s="127">
        <v>1683</v>
      </c>
      <c r="D229" s="127">
        <f t="shared" ref="D229:D231" si="322">SUM(B229:C229)</f>
        <v>4363</v>
      </c>
      <c r="E229" s="127">
        <v>372</v>
      </c>
      <c r="F229" s="127">
        <v>149</v>
      </c>
      <c r="G229" s="127">
        <f t="shared" ref="G229:G234" si="323">SUM(E229:F229)</f>
        <v>521</v>
      </c>
      <c r="H229" s="127">
        <v>13</v>
      </c>
      <c r="I229" s="127">
        <v>6</v>
      </c>
      <c r="J229" s="127">
        <f t="shared" ref="J229:J234" si="324">SUM(H229:I229)</f>
        <v>19</v>
      </c>
      <c r="K229" s="127">
        <v>127</v>
      </c>
      <c r="L229" s="127">
        <v>81</v>
      </c>
      <c r="M229" s="127">
        <f t="shared" ref="M229:M234" si="325">SUM(K229:L229)</f>
        <v>208</v>
      </c>
      <c r="N229" s="127">
        <v>134</v>
      </c>
      <c r="O229" s="127">
        <v>91</v>
      </c>
      <c r="P229" s="127">
        <f t="shared" ref="P229:P236" si="326">SUM(N229:O229)</f>
        <v>225</v>
      </c>
      <c r="Q229" s="127">
        <v>53</v>
      </c>
      <c r="R229" s="127">
        <v>37</v>
      </c>
      <c r="S229" s="127">
        <f t="shared" ref="S229:S236" si="327">SUM(Q229:R229)</f>
        <v>90</v>
      </c>
      <c r="T229" s="127">
        <v>5</v>
      </c>
      <c r="U229" s="127">
        <v>1</v>
      </c>
      <c r="V229" s="127">
        <f t="shared" ref="V229:V236" si="328">SUM(T229:U229)</f>
        <v>6</v>
      </c>
      <c r="W229" s="127">
        <v>135</v>
      </c>
      <c r="X229" s="127">
        <v>73</v>
      </c>
      <c r="Y229" s="127">
        <f>SUM(W229:X229)</f>
        <v>208</v>
      </c>
      <c r="Z229" s="127">
        <f>Q229+N229+K229+H229+E229+B229+T229+W229</f>
        <v>3519</v>
      </c>
      <c r="AA229" s="127">
        <f>R229+O229+L229+I229+F229+C229+U229+X229</f>
        <v>2121</v>
      </c>
      <c r="AB229" s="128">
        <f t="shared" ref="AB229:AB234" si="329">SUM(Z229:AA229)</f>
        <v>5640</v>
      </c>
    </row>
    <row r="230" spans="1:28" x14ac:dyDescent="0.2">
      <c r="A230" s="129" t="s">
        <v>6</v>
      </c>
      <c r="B230" s="130">
        <v>833</v>
      </c>
      <c r="C230" s="131">
        <v>1302</v>
      </c>
      <c r="D230" s="131">
        <f t="shared" si="322"/>
        <v>2135</v>
      </c>
      <c r="E230" s="131">
        <v>73</v>
      </c>
      <c r="F230" s="131">
        <v>66</v>
      </c>
      <c r="G230" s="131">
        <f t="shared" si="323"/>
        <v>139</v>
      </c>
      <c r="H230" s="131">
        <v>2</v>
      </c>
      <c r="I230" s="131">
        <v>2</v>
      </c>
      <c r="J230" s="131">
        <f t="shared" si="324"/>
        <v>4</v>
      </c>
      <c r="K230" s="131">
        <v>81</v>
      </c>
      <c r="L230" s="131">
        <v>82</v>
      </c>
      <c r="M230" s="131">
        <f t="shared" si="325"/>
        <v>163</v>
      </c>
      <c r="N230" s="131">
        <v>45</v>
      </c>
      <c r="O230" s="131">
        <v>58</v>
      </c>
      <c r="P230" s="131">
        <f t="shared" si="326"/>
        <v>103</v>
      </c>
      <c r="Q230" s="131">
        <v>70</v>
      </c>
      <c r="R230" s="131">
        <v>71</v>
      </c>
      <c r="S230" s="131">
        <f t="shared" si="327"/>
        <v>141</v>
      </c>
      <c r="T230" s="131">
        <v>0</v>
      </c>
      <c r="U230" s="131">
        <v>3</v>
      </c>
      <c r="V230" s="131">
        <f t="shared" si="328"/>
        <v>3</v>
      </c>
      <c r="W230" s="131">
        <v>32</v>
      </c>
      <c r="X230" s="131">
        <v>34</v>
      </c>
      <c r="Y230" s="131">
        <f t="shared" ref="Y230:Y236" si="330">SUM(W230:X230)</f>
        <v>66</v>
      </c>
      <c r="Z230" s="131">
        <f t="shared" ref="Z230:Z236" si="331">Q230+N230+K230+H230+E230+B230+T230+W230</f>
        <v>1136</v>
      </c>
      <c r="AA230" s="131">
        <f t="shared" ref="AA230:AA236" si="332">R230+O230+L230+I230+F230+C230+U230+X230</f>
        <v>1618</v>
      </c>
      <c r="AB230" s="132">
        <f t="shared" si="329"/>
        <v>2754</v>
      </c>
    </row>
    <row r="231" spans="1:28" x14ac:dyDescent="0.2">
      <c r="A231" s="133" t="s">
        <v>5</v>
      </c>
      <c r="B231" s="130">
        <v>1352</v>
      </c>
      <c r="C231" s="131">
        <v>260</v>
      </c>
      <c r="D231" s="131">
        <f t="shared" si="322"/>
        <v>1612</v>
      </c>
      <c r="E231" s="131">
        <v>167</v>
      </c>
      <c r="F231" s="131">
        <v>37</v>
      </c>
      <c r="G231" s="131">
        <f t="shared" si="323"/>
        <v>204</v>
      </c>
      <c r="H231" s="131">
        <v>7</v>
      </c>
      <c r="I231" s="131">
        <v>1</v>
      </c>
      <c r="J231" s="131">
        <f t="shared" si="324"/>
        <v>8</v>
      </c>
      <c r="K231" s="131">
        <v>31</v>
      </c>
      <c r="L231" s="131">
        <v>8</v>
      </c>
      <c r="M231" s="131">
        <f t="shared" si="325"/>
        <v>39</v>
      </c>
      <c r="N231" s="131">
        <v>44</v>
      </c>
      <c r="O231" s="131">
        <v>4</v>
      </c>
      <c r="P231" s="131">
        <f t="shared" si="326"/>
        <v>48</v>
      </c>
      <c r="Q231" s="131">
        <v>23</v>
      </c>
      <c r="R231" s="131">
        <v>6</v>
      </c>
      <c r="S231" s="131">
        <f t="shared" si="327"/>
        <v>29</v>
      </c>
      <c r="T231" s="131">
        <v>2</v>
      </c>
      <c r="U231" s="131">
        <v>0</v>
      </c>
      <c r="V231" s="131">
        <f t="shared" si="328"/>
        <v>2</v>
      </c>
      <c r="W231" s="131">
        <v>30</v>
      </c>
      <c r="X231" s="131">
        <v>6</v>
      </c>
      <c r="Y231" s="131">
        <f t="shared" si="330"/>
        <v>36</v>
      </c>
      <c r="Z231" s="131">
        <f t="shared" si="331"/>
        <v>1656</v>
      </c>
      <c r="AA231" s="131">
        <f t="shared" si="332"/>
        <v>322</v>
      </c>
      <c r="AB231" s="132">
        <f t="shared" si="329"/>
        <v>1978</v>
      </c>
    </row>
    <row r="232" spans="1:28" x14ac:dyDescent="0.2">
      <c r="A232" s="133" t="s">
        <v>7</v>
      </c>
      <c r="B232" s="130">
        <v>279</v>
      </c>
      <c r="C232" s="131">
        <v>1653</v>
      </c>
      <c r="D232" s="131">
        <f>SUM(B232:C232)</f>
        <v>1932</v>
      </c>
      <c r="E232" s="131">
        <v>22</v>
      </c>
      <c r="F232" s="131">
        <v>85</v>
      </c>
      <c r="G232" s="131">
        <f t="shared" si="323"/>
        <v>107</v>
      </c>
      <c r="H232" s="131">
        <v>0</v>
      </c>
      <c r="I232" s="131">
        <v>8</v>
      </c>
      <c r="J232" s="131">
        <f t="shared" si="324"/>
        <v>8</v>
      </c>
      <c r="K232" s="131">
        <v>40</v>
      </c>
      <c r="L232" s="131">
        <v>150</v>
      </c>
      <c r="M232" s="131">
        <f t="shared" si="325"/>
        <v>190</v>
      </c>
      <c r="N232" s="131">
        <v>12</v>
      </c>
      <c r="O232" s="131">
        <v>58</v>
      </c>
      <c r="P232" s="131">
        <f t="shared" si="326"/>
        <v>70</v>
      </c>
      <c r="Q232" s="131">
        <v>134</v>
      </c>
      <c r="R232" s="131">
        <v>291</v>
      </c>
      <c r="S232" s="131">
        <f t="shared" si="327"/>
        <v>425</v>
      </c>
      <c r="T232" s="131">
        <v>0</v>
      </c>
      <c r="U232" s="131">
        <v>2</v>
      </c>
      <c r="V232" s="131">
        <f t="shared" si="328"/>
        <v>2</v>
      </c>
      <c r="W232" s="131">
        <v>9</v>
      </c>
      <c r="X232" s="131">
        <v>49</v>
      </c>
      <c r="Y232" s="131">
        <f t="shared" si="330"/>
        <v>58</v>
      </c>
      <c r="Z232" s="131">
        <f t="shared" si="331"/>
        <v>496</v>
      </c>
      <c r="AA232" s="131">
        <f t="shared" si="332"/>
        <v>2296</v>
      </c>
      <c r="AB232" s="132">
        <f t="shared" si="329"/>
        <v>2792</v>
      </c>
    </row>
    <row r="233" spans="1:28" x14ac:dyDescent="0.2">
      <c r="A233" s="133" t="s">
        <v>9</v>
      </c>
      <c r="B233" s="130">
        <v>1117</v>
      </c>
      <c r="C233" s="131">
        <v>530</v>
      </c>
      <c r="D233" s="131">
        <f>SUM(B233:C233)</f>
        <v>1647</v>
      </c>
      <c r="E233" s="131">
        <v>85</v>
      </c>
      <c r="F233" s="131">
        <v>51</v>
      </c>
      <c r="G233" s="131">
        <f t="shared" si="323"/>
        <v>136</v>
      </c>
      <c r="H233" s="131">
        <v>5</v>
      </c>
      <c r="I233" s="131">
        <v>2</v>
      </c>
      <c r="J233" s="131">
        <f t="shared" si="324"/>
        <v>7</v>
      </c>
      <c r="K233" s="131">
        <v>73</v>
      </c>
      <c r="L233" s="131">
        <v>43</v>
      </c>
      <c r="M233" s="131">
        <f t="shared" si="325"/>
        <v>116</v>
      </c>
      <c r="N233" s="131">
        <v>35</v>
      </c>
      <c r="O233" s="131">
        <v>22</v>
      </c>
      <c r="P233" s="131">
        <f t="shared" si="326"/>
        <v>57</v>
      </c>
      <c r="Q233" s="131">
        <v>48</v>
      </c>
      <c r="R233" s="131">
        <v>16</v>
      </c>
      <c r="S233" s="131">
        <f t="shared" si="327"/>
        <v>64</v>
      </c>
      <c r="T233" s="131">
        <v>1</v>
      </c>
      <c r="U233" s="131">
        <v>1</v>
      </c>
      <c r="V233" s="131">
        <f t="shared" si="328"/>
        <v>2</v>
      </c>
      <c r="W233" s="131">
        <v>40</v>
      </c>
      <c r="X233" s="131">
        <v>17</v>
      </c>
      <c r="Y233" s="131">
        <f t="shared" si="330"/>
        <v>57</v>
      </c>
      <c r="Z233" s="131">
        <f t="shared" si="331"/>
        <v>1404</v>
      </c>
      <c r="AA233" s="131">
        <f t="shared" si="332"/>
        <v>682</v>
      </c>
      <c r="AB233" s="132">
        <f t="shared" si="329"/>
        <v>2086</v>
      </c>
    </row>
    <row r="234" spans="1:28" x14ac:dyDescent="0.2">
      <c r="A234" s="129" t="s">
        <v>8</v>
      </c>
      <c r="B234" s="130">
        <v>965</v>
      </c>
      <c r="C234" s="131">
        <v>202</v>
      </c>
      <c r="D234" s="131">
        <f t="shared" ref="D234:D236" si="333">SUM(B234:C234)</f>
        <v>1167</v>
      </c>
      <c r="E234" s="131">
        <v>105</v>
      </c>
      <c r="F234" s="131">
        <v>11</v>
      </c>
      <c r="G234" s="131">
        <f t="shared" si="323"/>
        <v>116</v>
      </c>
      <c r="H234" s="131">
        <v>3</v>
      </c>
      <c r="I234" s="131">
        <v>2</v>
      </c>
      <c r="J234" s="131">
        <f t="shared" si="324"/>
        <v>5</v>
      </c>
      <c r="K234" s="131">
        <v>87</v>
      </c>
      <c r="L234" s="131">
        <v>23</v>
      </c>
      <c r="M234" s="131">
        <f t="shared" si="325"/>
        <v>110</v>
      </c>
      <c r="N234" s="131">
        <v>26</v>
      </c>
      <c r="O234" s="131">
        <v>9</v>
      </c>
      <c r="P234" s="131">
        <f t="shared" si="326"/>
        <v>35</v>
      </c>
      <c r="Q234" s="131">
        <v>14</v>
      </c>
      <c r="R234" s="131">
        <v>0</v>
      </c>
      <c r="S234" s="131">
        <f t="shared" si="327"/>
        <v>14</v>
      </c>
      <c r="T234" s="131">
        <v>0</v>
      </c>
      <c r="U234" s="131">
        <v>0</v>
      </c>
      <c r="V234" s="131">
        <f t="shared" si="328"/>
        <v>0</v>
      </c>
      <c r="W234" s="131">
        <v>31</v>
      </c>
      <c r="X234" s="131">
        <v>8</v>
      </c>
      <c r="Y234" s="131">
        <f t="shared" si="330"/>
        <v>39</v>
      </c>
      <c r="Z234" s="131">
        <f t="shared" si="331"/>
        <v>1231</v>
      </c>
      <c r="AA234" s="131">
        <f t="shared" si="332"/>
        <v>255</v>
      </c>
      <c r="AB234" s="132">
        <f t="shared" si="329"/>
        <v>1486</v>
      </c>
    </row>
    <row r="235" spans="1:28" x14ac:dyDescent="0.2">
      <c r="A235" s="129" t="s">
        <v>31</v>
      </c>
      <c r="B235" s="134">
        <v>91</v>
      </c>
      <c r="C235" s="135">
        <v>117</v>
      </c>
      <c r="D235" s="131">
        <f t="shared" si="333"/>
        <v>208</v>
      </c>
      <c r="E235" s="135">
        <v>9</v>
      </c>
      <c r="F235" s="135">
        <v>11</v>
      </c>
      <c r="G235" s="135">
        <v>0</v>
      </c>
      <c r="H235" s="135">
        <v>0</v>
      </c>
      <c r="I235" s="135">
        <v>2</v>
      </c>
      <c r="J235" s="135">
        <v>0</v>
      </c>
      <c r="K235" s="135">
        <v>57</v>
      </c>
      <c r="L235" s="135">
        <v>63</v>
      </c>
      <c r="M235" s="131">
        <f>SUM(K235:L235)</f>
        <v>120</v>
      </c>
      <c r="N235" s="135">
        <v>9</v>
      </c>
      <c r="O235" s="135">
        <v>3</v>
      </c>
      <c r="P235" s="131">
        <f t="shared" si="326"/>
        <v>12</v>
      </c>
      <c r="Q235" s="135">
        <v>6</v>
      </c>
      <c r="R235" s="135">
        <v>15</v>
      </c>
      <c r="S235" s="131">
        <f t="shared" si="327"/>
        <v>21</v>
      </c>
      <c r="T235" s="135">
        <v>0</v>
      </c>
      <c r="U235" s="135">
        <v>0</v>
      </c>
      <c r="V235" s="131">
        <f t="shared" si="328"/>
        <v>0</v>
      </c>
      <c r="W235" s="135">
        <v>9</v>
      </c>
      <c r="X235" s="135">
        <v>6</v>
      </c>
      <c r="Y235" s="135">
        <f t="shared" si="330"/>
        <v>15</v>
      </c>
      <c r="Z235" s="135">
        <f t="shared" si="331"/>
        <v>181</v>
      </c>
      <c r="AA235" s="135">
        <f t="shared" si="332"/>
        <v>217</v>
      </c>
      <c r="AB235" s="136">
        <f>SUM(Z235:AA235)</f>
        <v>398</v>
      </c>
    </row>
    <row r="236" spans="1:28" x14ac:dyDescent="0.2">
      <c r="A236" s="137" t="s">
        <v>50</v>
      </c>
      <c r="B236" s="134">
        <v>255</v>
      </c>
      <c r="C236" s="135">
        <v>140</v>
      </c>
      <c r="D236" s="135">
        <f t="shared" si="333"/>
        <v>395</v>
      </c>
      <c r="E236" s="135">
        <v>57</v>
      </c>
      <c r="F236" s="135">
        <v>18</v>
      </c>
      <c r="G236" s="135">
        <f t="shared" ref="G236" si="334">SUM(E236:F236)</f>
        <v>75</v>
      </c>
      <c r="H236" s="135">
        <v>2</v>
      </c>
      <c r="I236" s="135">
        <v>1</v>
      </c>
      <c r="J236" s="135">
        <f t="shared" ref="J236" si="335">SUM(H236:I236)</f>
        <v>3</v>
      </c>
      <c r="K236" s="135">
        <v>14</v>
      </c>
      <c r="L236" s="135">
        <v>9</v>
      </c>
      <c r="M236" s="135">
        <f t="shared" ref="M236" si="336">SUM(K236:L236)</f>
        <v>23</v>
      </c>
      <c r="N236" s="135">
        <v>13</v>
      </c>
      <c r="O236" s="135">
        <v>5</v>
      </c>
      <c r="P236" s="135">
        <f t="shared" si="326"/>
        <v>18</v>
      </c>
      <c r="Q236" s="135">
        <v>4</v>
      </c>
      <c r="R236" s="135">
        <v>1</v>
      </c>
      <c r="S236" s="131">
        <f t="shared" si="327"/>
        <v>5</v>
      </c>
      <c r="T236" s="135">
        <v>1</v>
      </c>
      <c r="U236" s="135">
        <v>0</v>
      </c>
      <c r="V236" s="131">
        <f t="shared" si="328"/>
        <v>1</v>
      </c>
      <c r="W236" s="135">
        <v>16</v>
      </c>
      <c r="X236" s="135">
        <v>5</v>
      </c>
      <c r="Y236" s="135">
        <f t="shared" si="330"/>
        <v>21</v>
      </c>
      <c r="Z236" s="135">
        <f t="shared" si="331"/>
        <v>362</v>
      </c>
      <c r="AA236" s="135">
        <f t="shared" si="332"/>
        <v>179</v>
      </c>
      <c r="AB236" s="136">
        <f t="shared" ref="AB236" si="337">SUM(Z236:AA236)</f>
        <v>541</v>
      </c>
    </row>
    <row r="237" spans="1:28" ht="13.5" thickBot="1" x14ac:dyDescent="0.25">
      <c r="A237" s="138" t="s">
        <v>3</v>
      </c>
      <c r="B237" s="139">
        <f t="shared" ref="B237:AB237" si="338">SUM(B229:B236)</f>
        <v>7572</v>
      </c>
      <c r="C237" s="140">
        <f t="shared" si="338"/>
        <v>5887</v>
      </c>
      <c r="D237" s="140">
        <f t="shared" si="338"/>
        <v>13459</v>
      </c>
      <c r="E237" s="140">
        <f t="shared" si="338"/>
        <v>890</v>
      </c>
      <c r="F237" s="140">
        <f t="shared" si="338"/>
        <v>428</v>
      </c>
      <c r="G237" s="140">
        <f t="shared" si="338"/>
        <v>1298</v>
      </c>
      <c r="H237" s="140">
        <f t="shared" si="338"/>
        <v>32</v>
      </c>
      <c r="I237" s="140">
        <f t="shared" si="338"/>
        <v>24</v>
      </c>
      <c r="J237" s="140">
        <f t="shared" si="338"/>
        <v>54</v>
      </c>
      <c r="K237" s="140">
        <f t="shared" si="338"/>
        <v>510</v>
      </c>
      <c r="L237" s="140">
        <f t="shared" si="338"/>
        <v>459</v>
      </c>
      <c r="M237" s="140">
        <f t="shared" si="338"/>
        <v>969</v>
      </c>
      <c r="N237" s="140">
        <f t="shared" si="338"/>
        <v>318</v>
      </c>
      <c r="O237" s="140">
        <f t="shared" si="338"/>
        <v>250</v>
      </c>
      <c r="P237" s="140">
        <f t="shared" si="338"/>
        <v>568</v>
      </c>
      <c r="Q237" s="140">
        <f t="shared" si="338"/>
        <v>352</v>
      </c>
      <c r="R237" s="140">
        <f t="shared" si="338"/>
        <v>437</v>
      </c>
      <c r="S237" s="140">
        <f t="shared" si="338"/>
        <v>789</v>
      </c>
      <c r="T237" s="140">
        <f t="shared" si="338"/>
        <v>9</v>
      </c>
      <c r="U237" s="140">
        <f t="shared" si="338"/>
        <v>7</v>
      </c>
      <c r="V237" s="140">
        <f t="shared" si="338"/>
        <v>16</v>
      </c>
      <c r="W237" s="140">
        <f>SUM(W229:W236)</f>
        <v>302</v>
      </c>
      <c r="X237" s="140">
        <f>SUM(X229:X236)</f>
        <v>198</v>
      </c>
      <c r="Y237" s="140">
        <f>SUM(Y229:Y236)</f>
        <v>500</v>
      </c>
      <c r="Z237" s="140">
        <f>SUM(Z229:Z236)</f>
        <v>9985</v>
      </c>
      <c r="AA237" s="140">
        <f t="shared" si="338"/>
        <v>7690</v>
      </c>
      <c r="AB237" s="141">
        <f t="shared" si="338"/>
        <v>17675</v>
      </c>
    </row>
    <row r="238" spans="1:28" ht="13.5" thickBot="1" x14ac:dyDescent="0.25">
      <c r="V238" s="118"/>
    </row>
    <row r="239" spans="1:28" ht="25.5" x14ac:dyDescent="0.2">
      <c r="A239" s="161" t="s">
        <v>55</v>
      </c>
      <c r="B239" s="152" t="s">
        <v>41</v>
      </c>
      <c r="C239" s="153" t="s">
        <v>41</v>
      </c>
      <c r="D239" s="154" t="s">
        <v>41</v>
      </c>
      <c r="E239" s="155" t="s">
        <v>42</v>
      </c>
      <c r="F239" s="153" t="s">
        <v>42</v>
      </c>
      <c r="G239" s="154" t="s">
        <v>42</v>
      </c>
      <c r="H239" s="157" t="s">
        <v>43</v>
      </c>
      <c r="I239" s="158" t="s">
        <v>43</v>
      </c>
      <c r="J239" s="159" t="s">
        <v>43</v>
      </c>
      <c r="K239" s="155" t="s">
        <v>44</v>
      </c>
      <c r="L239" s="153" t="s">
        <v>44</v>
      </c>
      <c r="M239" s="154" t="s">
        <v>44</v>
      </c>
      <c r="N239" s="155" t="s">
        <v>45</v>
      </c>
      <c r="O239" s="153" t="s">
        <v>45</v>
      </c>
      <c r="P239" s="154" t="s">
        <v>45</v>
      </c>
      <c r="Q239" s="155" t="s">
        <v>46</v>
      </c>
      <c r="R239" s="153" t="s">
        <v>46</v>
      </c>
      <c r="S239" s="154" t="s">
        <v>46</v>
      </c>
      <c r="T239" s="157" t="s">
        <v>47</v>
      </c>
      <c r="U239" s="158" t="s">
        <v>47</v>
      </c>
      <c r="V239" s="159" t="s">
        <v>47</v>
      </c>
      <c r="W239" s="158" t="s">
        <v>86</v>
      </c>
      <c r="X239" s="158" t="s">
        <v>86</v>
      </c>
      <c r="Y239" s="158" t="s">
        <v>86</v>
      </c>
      <c r="Z239" s="155" t="s">
        <v>3</v>
      </c>
      <c r="AA239" s="153" t="s">
        <v>3</v>
      </c>
      <c r="AB239" s="156" t="s">
        <v>3</v>
      </c>
    </row>
    <row r="240" spans="1:28" ht="13.5" thickBot="1" x14ac:dyDescent="0.25">
      <c r="A240" s="162"/>
      <c r="B240" s="122" t="s">
        <v>48</v>
      </c>
      <c r="C240" s="123" t="s">
        <v>49</v>
      </c>
      <c r="D240" s="123" t="s">
        <v>3</v>
      </c>
      <c r="E240" s="122" t="s">
        <v>48</v>
      </c>
      <c r="F240" s="123" t="s">
        <v>49</v>
      </c>
      <c r="G240" s="123" t="s">
        <v>3</v>
      </c>
      <c r="H240" s="122" t="s">
        <v>48</v>
      </c>
      <c r="I240" s="123" t="s">
        <v>49</v>
      </c>
      <c r="J240" s="123" t="s">
        <v>3</v>
      </c>
      <c r="K240" s="122" t="s">
        <v>48</v>
      </c>
      <c r="L240" s="123" t="s">
        <v>49</v>
      </c>
      <c r="M240" s="123" t="s">
        <v>3</v>
      </c>
      <c r="N240" s="122" t="s">
        <v>48</v>
      </c>
      <c r="O240" s="123" t="s">
        <v>49</v>
      </c>
      <c r="P240" s="123" t="s">
        <v>3</v>
      </c>
      <c r="Q240" s="122" t="s">
        <v>48</v>
      </c>
      <c r="R240" s="123" t="s">
        <v>49</v>
      </c>
      <c r="S240" s="123" t="s">
        <v>3</v>
      </c>
      <c r="T240" s="122" t="s">
        <v>48</v>
      </c>
      <c r="U240" s="123" t="s">
        <v>49</v>
      </c>
      <c r="V240" s="123" t="s">
        <v>3</v>
      </c>
      <c r="W240" s="122" t="s">
        <v>48</v>
      </c>
      <c r="X240" s="123" t="s">
        <v>49</v>
      </c>
      <c r="Y240" s="123" t="s">
        <v>3</v>
      </c>
      <c r="Z240" s="122" t="s">
        <v>48</v>
      </c>
      <c r="AA240" s="123" t="s">
        <v>49</v>
      </c>
      <c r="AB240" s="124" t="s">
        <v>3</v>
      </c>
    </row>
    <row r="241" spans="1:28" x14ac:dyDescent="0.2">
      <c r="A241" s="125" t="s">
        <v>4</v>
      </c>
      <c r="B241" s="126">
        <v>2824</v>
      </c>
      <c r="C241" s="127">
        <v>1790</v>
      </c>
      <c r="D241" s="127">
        <f t="shared" ref="D241:D243" si="339">SUM(B241:C241)</f>
        <v>4614</v>
      </c>
      <c r="E241" s="127">
        <v>401</v>
      </c>
      <c r="F241" s="127">
        <v>176</v>
      </c>
      <c r="G241" s="127">
        <f t="shared" ref="G241:G246" si="340">SUM(E241:F241)</f>
        <v>577</v>
      </c>
      <c r="H241" s="127">
        <v>17</v>
      </c>
      <c r="I241" s="127">
        <v>4</v>
      </c>
      <c r="J241" s="127">
        <f t="shared" ref="J241:J246" si="341">SUM(H241:I241)</f>
        <v>21</v>
      </c>
      <c r="K241" s="127">
        <v>132</v>
      </c>
      <c r="L241" s="127">
        <v>95</v>
      </c>
      <c r="M241" s="127">
        <f t="shared" ref="M241:M246" si="342">SUM(K241:L241)</f>
        <v>227</v>
      </c>
      <c r="N241" s="127">
        <v>152</v>
      </c>
      <c r="O241" s="127">
        <v>102</v>
      </c>
      <c r="P241" s="127">
        <f t="shared" ref="P241:P248" si="343">SUM(N241:O241)</f>
        <v>254</v>
      </c>
      <c r="Q241" s="127">
        <v>56</v>
      </c>
      <c r="R241" s="127">
        <v>32</v>
      </c>
      <c r="S241" s="127">
        <f t="shared" ref="S241:S248" si="344">SUM(Q241:R241)</f>
        <v>88</v>
      </c>
      <c r="T241" s="127">
        <v>5</v>
      </c>
      <c r="U241" s="127">
        <v>2</v>
      </c>
      <c r="V241" s="127">
        <f t="shared" ref="V241:V248" si="345">SUM(T241:U241)</f>
        <v>7</v>
      </c>
      <c r="W241" s="127">
        <v>142</v>
      </c>
      <c r="X241" s="127">
        <v>78</v>
      </c>
      <c r="Y241" s="127">
        <f>SUM(W241:X241)</f>
        <v>220</v>
      </c>
      <c r="Z241" s="127">
        <f>Q241+N241+K241+H241+E241+B241+T241+W241</f>
        <v>3729</v>
      </c>
      <c r="AA241" s="127">
        <f>R241+O241+L241+I241+F241+C241+U241+X241</f>
        <v>2279</v>
      </c>
      <c r="AB241" s="128">
        <f t="shared" ref="AB241:AB246" si="346">SUM(Z241:AA241)</f>
        <v>6008</v>
      </c>
    </row>
    <row r="242" spans="1:28" x14ac:dyDescent="0.2">
      <c r="A242" s="129" t="s">
        <v>6</v>
      </c>
      <c r="B242" s="130">
        <v>865</v>
      </c>
      <c r="C242" s="131">
        <v>1375</v>
      </c>
      <c r="D242" s="131">
        <f t="shared" si="339"/>
        <v>2240</v>
      </c>
      <c r="E242" s="131">
        <v>87</v>
      </c>
      <c r="F242" s="131">
        <v>83</v>
      </c>
      <c r="G242" s="131">
        <f t="shared" si="340"/>
        <v>170</v>
      </c>
      <c r="H242" s="131">
        <v>1</v>
      </c>
      <c r="I242" s="131">
        <v>4</v>
      </c>
      <c r="J242" s="131">
        <f t="shared" si="341"/>
        <v>5</v>
      </c>
      <c r="K242" s="131">
        <v>83</v>
      </c>
      <c r="L242" s="131">
        <v>86</v>
      </c>
      <c r="M242" s="131">
        <f t="shared" si="342"/>
        <v>169</v>
      </c>
      <c r="N242" s="131">
        <v>43</v>
      </c>
      <c r="O242" s="131">
        <v>57</v>
      </c>
      <c r="P242" s="131">
        <f t="shared" si="343"/>
        <v>100</v>
      </c>
      <c r="Q242" s="131">
        <v>75</v>
      </c>
      <c r="R242" s="131">
        <v>65</v>
      </c>
      <c r="S242" s="131">
        <f t="shared" si="344"/>
        <v>140</v>
      </c>
      <c r="T242" s="131">
        <v>0</v>
      </c>
      <c r="U242" s="131">
        <v>4</v>
      </c>
      <c r="V242" s="131">
        <f t="shared" si="345"/>
        <v>4</v>
      </c>
      <c r="W242" s="131">
        <v>33</v>
      </c>
      <c r="X242" s="131">
        <v>37</v>
      </c>
      <c r="Y242" s="131">
        <f t="shared" ref="Y242:Y248" si="347">SUM(W242:X242)</f>
        <v>70</v>
      </c>
      <c r="Z242" s="131">
        <f t="shared" ref="Z242:Z248" si="348">Q242+N242+K242+H242+E242+B242+T242+W242</f>
        <v>1187</v>
      </c>
      <c r="AA242" s="131">
        <f t="shared" ref="AA242:AA248" si="349">R242+O242+L242+I242+F242+C242+U242+X242</f>
        <v>1711</v>
      </c>
      <c r="AB242" s="132">
        <f t="shared" si="346"/>
        <v>2898</v>
      </c>
    </row>
    <row r="243" spans="1:28" x14ac:dyDescent="0.2">
      <c r="A243" s="133" t="s">
        <v>5</v>
      </c>
      <c r="B243" s="130">
        <v>1385</v>
      </c>
      <c r="C243" s="131">
        <v>252</v>
      </c>
      <c r="D243" s="131">
        <f t="shared" si="339"/>
        <v>1637</v>
      </c>
      <c r="E243" s="131">
        <v>164</v>
      </c>
      <c r="F243" s="131">
        <v>36</v>
      </c>
      <c r="G243" s="131">
        <f t="shared" si="340"/>
        <v>200</v>
      </c>
      <c r="H243" s="131">
        <v>9</v>
      </c>
      <c r="I243" s="131">
        <v>0</v>
      </c>
      <c r="J243" s="131">
        <f t="shared" si="341"/>
        <v>9</v>
      </c>
      <c r="K243" s="131">
        <v>27</v>
      </c>
      <c r="L243" s="131">
        <v>8</v>
      </c>
      <c r="M243" s="131">
        <f t="shared" si="342"/>
        <v>35</v>
      </c>
      <c r="N243" s="131">
        <v>48</v>
      </c>
      <c r="O243" s="131">
        <v>6</v>
      </c>
      <c r="P243" s="131">
        <f t="shared" si="343"/>
        <v>54</v>
      </c>
      <c r="Q243" s="131">
        <v>20</v>
      </c>
      <c r="R243" s="131">
        <v>7</v>
      </c>
      <c r="S243" s="131">
        <f t="shared" si="344"/>
        <v>27</v>
      </c>
      <c r="T243" s="131">
        <v>2</v>
      </c>
      <c r="U243" s="131">
        <v>0</v>
      </c>
      <c r="V243" s="131">
        <f t="shared" si="345"/>
        <v>2</v>
      </c>
      <c r="W243" s="131">
        <v>30</v>
      </c>
      <c r="X243" s="131">
        <v>5</v>
      </c>
      <c r="Y243" s="131">
        <f t="shared" si="347"/>
        <v>35</v>
      </c>
      <c r="Z243" s="131">
        <f t="shared" si="348"/>
        <v>1685</v>
      </c>
      <c r="AA243" s="131">
        <f t="shared" si="349"/>
        <v>314</v>
      </c>
      <c r="AB243" s="132">
        <f t="shared" si="346"/>
        <v>1999</v>
      </c>
    </row>
    <row r="244" spans="1:28" x14ac:dyDescent="0.2">
      <c r="A244" s="133" t="s">
        <v>7</v>
      </c>
      <c r="B244" s="130">
        <v>294</v>
      </c>
      <c r="C244" s="131">
        <v>1740</v>
      </c>
      <c r="D244" s="131">
        <f>SUM(B244:C244)</f>
        <v>2034</v>
      </c>
      <c r="E244" s="131">
        <v>30</v>
      </c>
      <c r="F244" s="131">
        <v>102</v>
      </c>
      <c r="G244" s="131">
        <f t="shared" si="340"/>
        <v>132</v>
      </c>
      <c r="H244" s="131">
        <v>0</v>
      </c>
      <c r="I244" s="131">
        <v>8</v>
      </c>
      <c r="J244" s="131">
        <f t="shared" si="341"/>
        <v>8</v>
      </c>
      <c r="K244" s="131">
        <v>41</v>
      </c>
      <c r="L244" s="131">
        <v>145</v>
      </c>
      <c r="M244" s="131">
        <f t="shared" si="342"/>
        <v>186</v>
      </c>
      <c r="N244" s="131">
        <v>14</v>
      </c>
      <c r="O244" s="131">
        <v>61</v>
      </c>
      <c r="P244" s="131">
        <f t="shared" si="343"/>
        <v>75</v>
      </c>
      <c r="Q244" s="131">
        <v>142</v>
      </c>
      <c r="R244" s="131">
        <v>300</v>
      </c>
      <c r="S244" s="131">
        <f t="shared" si="344"/>
        <v>442</v>
      </c>
      <c r="T244" s="131">
        <v>0</v>
      </c>
      <c r="U244" s="131">
        <v>2</v>
      </c>
      <c r="V244" s="131">
        <f t="shared" si="345"/>
        <v>2</v>
      </c>
      <c r="W244" s="131">
        <v>11</v>
      </c>
      <c r="X244" s="131">
        <v>54</v>
      </c>
      <c r="Y244" s="131">
        <f t="shared" si="347"/>
        <v>65</v>
      </c>
      <c r="Z244" s="131">
        <f t="shared" si="348"/>
        <v>532</v>
      </c>
      <c r="AA244" s="131">
        <f t="shared" si="349"/>
        <v>2412</v>
      </c>
      <c r="AB244" s="132">
        <f t="shared" si="346"/>
        <v>2944</v>
      </c>
    </row>
    <row r="245" spans="1:28" x14ac:dyDescent="0.2">
      <c r="A245" s="133" t="s">
        <v>9</v>
      </c>
      <c r="B245" s="130">
        <v>1193</v>
      </c>
      <c r="C245" s="131">
        <v>559</v>
      </c>
      <c r="D245" s="131">
        <f>SUM(B245:C245)</f>
        <v>1752</v>
      </c>
      <c r="E245" s="131">
        <v>93</v>
      </c>
      <c r="F245" s="131">
        <v>53</v>
      </c>
      <c r="G245" s="131">
        <f t="shared" si="340"/>
        <v>146</v>
      </c>
      <c r="H245" s="131">
        <v>4</v>
      </c>
      <c r="I245" s="131">
        <v>1</v>
      </c>
      <c r="J245" s="131">
        <f t="shared" si="341"/>
        <v>5</v>
      </c>
      <c r="K245" s="131">
        <v>77</v>
      </c>
      <c r="L245" s="131">
        <v>45</v>
      </c>
      <c r="M245" s="131">
        <f t="shared" si="342"/>
        <v>122</v>
      </c>
      <c r="N245" s="131">
        <v>41</v>
      </c>
      <c r="O245" s="131">
        <v>16</v>
      </c>
      <c r="P245" s="131">
        <f t="shared" si="343"/>
        <v>57</v>
      </c>
      <c r="Q245" s="131">
        <v>44</v>
      </c>
      <c r="R245" s="131">
        <v>14</v>
      </c>
      <c r="S245" s="131">
        <f t="shared" si="344"/>
        <v>58</v>
      </c>
      <c r="T245" s="131">
        <v>1</v>
      </c>
      <c r="U245" s="131">
        <v>1</v>
      </c>
      <c r="V245" s="131">
        <f t="shared" si="345"/>
        <v>2</v>
      </c>
      <c r="W245" s="131">
        <v>42</v>
      </c>
      <c r="X245" s="131">
        <v>22</v>
      </c>
      <c r="Y245" s="131">
        <f t="shared" si="347"/>
        <v>64</v>
      </c>
      <c r="Z245" s="131">
        <f t="shared" si="348"/>
        <v>1495</v>
      </c>
      <c r="AA245" s="131">
        <f t="shared" si="349"/>
        <v>711</v>
      </c>
      <c r="AB245" s="132">
        <f t="shared" si="346"/>
        <v>2206</v>
      </c>
    </row>
    <row r="246" spans="1:28" x14ac:dyDescent="0.2">
      <c r="A246" s="129" t="s">
        <v>8</v>
      </c>
      <c r="B246" s="130">
        <v>1068</v>
      </c>
      <c r="C246" s="131">
        <v>205</v>
      </c>
      <c r="D246" s="131">
        <f t="shared" ref="D246:D248" si="350">SUM(B246:C246)</f>
        <v>1273</v>
      </c>
      <c r="E246" s="131">
        <v>109</v>
      </c>
      <c r="F246" s="131">
        <v>9</v>
      </c>
      <c r="G246" s="131">
        <f t="shared" si="340"/>
        <v>118</v>
      </c>
      <c r="H246" s="131">
        <v>3</v>
      </c>
      <c r="I246" s="131">
        <v>2</v>
      </c>
      <c r="J246" s="131">
        <f t="shared" si="341"/>
        <v>5</v>
      </c>
      <c r="K246" s="131">
        <v>86</v>
      </c>
      <c r="L246" s="131">
        <v>25</v>
      </c>
      <c r="M246" s="131">
        <f t="shared" si="342"/>
        <v>111</v>
      </c>
      <c r="N246" s="131">
        <v>34</v>
      </c>
      <c r="O246" s="131">
        <v>10</v>
      </c>
      <c r="P246" s="131">
        <f t="shared" si="343"/>
        <v>44</v>
      </c>
      <c r="Q246" s="131">
        <v>15</v>
      </c>
      <c r="R246" s="131">
        <v>1</v>
      </c>
      <c r="S246" s="131">
        <f t="shared" si="344"/>
        <v>16</v>
      </c>
      <c r="T246" s="131">
        <v>0</v>
      </c>
      <c r="U246" s="131">
        <v>0</v>
      </c>
      <c r="V246" s="131">
        <f t="shared" si="345"/>
        <v>0</v>
      </c>
      <c r="W246" s="131">
        <v>28</v>
      </c>
      <c r="X246" s="131">
        <v>9</v>
      </c>
      <c r="Y246" s="131">
        <f t="shared" si="347"/>
        <v>37</v>
      </c>
      <c r="Z246" s="131">
        <f t="shared" si="348"/>
        <v>1343</v>
      </c>
      <c r="AA246" s="131">
        <f t="shared" si="349"/>
        <v>261</v>
      </c>
      <c r="AB246" s="132">
        <f t="shared" si="346"/>
        <v>1604</v>
      </c>
    </row>
    <row r="247" spans="1:28" x14ac:dyDescent="0.2">
      <c r="A247" s="129" t="s">
        <v>31</v>
      </c>
      <c r="B247" s="134">
        <v>93</v>
      </c>
      <c r="C247" s="135">
        <v>118</v>
      </c>
      <c r="D247" s="131">
        <f t="shared" si="350"/>
        <v>211</v>
      </c>
      <c r="E247" s="135">
        <v>9</v>
      </c>
      <c r="F247" s="135">
        <v>11</v>
      </c>
      <c r="G247" s="135">
        <v>0</v>
      </c>
      <c r="H247" s="135">
        <v>0</v>
      </c>
      <c r="I247" s="135">
        <v>2</v>
      </c>
      <c r="J247" s="135">
        <v>0</v>
      </c>
      <c r="K247" s="135">
        <v>58</v>
      </c>
      <c r="L247" s="135">
        <v>64</v>
      </c>
      <c r="M247" s="131">
        <f>SUM(K247:L247)</f>
        <v>122</v>
      </c>
      <c r="N247" s="135">
        <v>9</v>
      </c>
      <c r="O247" s="135">
        <v>3</v>
      </c>
      <c r="P247" s="131">
        <f t="shared" si="343"/>
        <v>12</v>
      </c>
      <c r="Q247" s="135">
        <v>6</v>
      </c>
      <c r="R247" s="135">
        <v>15</v>
      </c>
      <c r="S247" s="131">
        <f t="shared" si="344"/>
        <v>21</v>
      </c>
      <c r="T247" s="135">
        <v>0</v>
      </c>
      <c r="U247" s="135">
        <v>0</v>
      </c>
      <c r="V247" s="131">
        <f t="shared" si="345"/>
        <v>0</v>
      </c>
      <c r="W247" s="135">
        <v>10</v>
      </c>
      <c r="X247" s="135">
        <v>6</v>
      </c>
      <c r="Y247" s="135">
        <f t="shared" si="347"/>
        <v>16</v>
      </c>
      <c r="Z247" s="135">
        <f t="shared" si="348"/>
        <v>185</v>
      </c>
      <c r="AA247" s="135">
        <f t="shared" si="349"/>
        <v>219</v>
      </c>
      <c r="AB247" s="136">
        <f>SUM(Z247:AA247)</f>
        <v>404</v>
      </c>
    </row>
    <row r="248" spans="1:28" x14ac:dyDescent="0.2">
      <c r="A248" s="137" t="s">
        <v>50</v>
      </c>
      <c r="B248" s="134">
        <v>357</v>
      </c>
      <c r="C248" s="135">
        <v>194</v>
      </c>
      <c r="D248" s="135">
        <f t="shared" si="350"/>
        <v>551</v>
      </c>
      <c r="E248" s="135">
        <v>74</v>
      </c>
      <c r="F248" s="135">
        <v>21</v>
      </c>
      <c r="G248" s="135">
        <f t="shared" ref="G248" si="351">SUM(E248:F248)</f>
        <v>95</v>
      </c>
      <c r="H248" s="135">
        <v>1</v>
      </c>
      <c r="I248" s="135">
        <v>4</v>
      </c>
      <c r="J248" s="135">
        <f t="shared" ref="J248" si="352">SUM(H248:I248)</f>
        <v>5</v>
      </c>
      <c r="K248" s="135">
        <v>14</v>
      </c>
      <c r="L248" s="135">
        <v>13</v>
      </c>
      <c r="M248" s="135">
        <f t="shared" ref="M248" si="353">SUM(K248:L248)</f>
        <v>27</v>
      </c>
      <c r="N248" s="135">
        <v>14</v>
      </c>
      <c r="O248" s="135">
        <v>7</v>
      </c>
      <c r="P248" s="135">
        <f t="shared" si="343"/>
        <v>21</v>
      </c>
      <c r="Q248" s="135">
        <v>5</v>
      </c>
      <c r="R248" s="135">
        <v>1</v>
      </c>
      <c r="S248" s="131">
        <f t="shared" si="344"/>
        <v>6</v>
      </c>
      <c r="T248" s="135">
        <v>1</v>
      </c>
      <c r="U248" s="135">
        <v>0</v>
      </c>
      <c r="V248" s="131">
        <f t="shared" si="345"/>
        <v>1</v>
      </c>
      <c r="W248" s="135">
        <v>19</v>
      </c>
      <c r="X248" s="135">
        <v>5</v>
      </c>
      <c r="Y248" s="135">
        <f t="shared" si="347"/>
        <v>24</v>
      </c>
      <c r="Z248" s="135">
        <f t="shared" si="348"/>
        <v>485</v>
      </c>
      <c r="AA248" s="135">
        <f t="shared" si="349"/>
        <v>245</v>
      </c>
      <c r="AB248" s="136">
        <f t="shared" ref="AB248" si="354">SUM(Z248:AA248)</f>
        <v>730</v>
      </c>
    </row>
    <row r="249" spans="1:28" ht="13.5" thickBot="1" x14ac:dyDescent="0.25">
      <c r="A249" s="138" t="s">
        <v>3</v>
      </c>
      <c r="B249" s="139">
        <f t="shared" ref="B249:AB249" si="355">SUM(B241:B248)</f>
        <v>8079</v>
      </c>
      <c r="C249" s="140">
        <f t="shared" si="355"/>
        <v>6233</v>
      </c>
      <c r="D249" s="140">
        <f t="shared" si="355"/>
        <v>14312</v>
      </c>
      <c r="E249" s="140">
        <f t="shared" si="355"/>
        <v>967</v>
      </c>
      <c r="F249" s="140">
        <f t="shared" si="355"/>
        <v>491</v>
      </c>
      <c r="G249" s="140">
        <f t="shared" si="355"/>
        <v>1438</v>
      </c>
      <c r="H249" s="140">
        <f t="shared" si="355"/>
        <v>35</v>
      </c>
      <c r="I249" s="140">
        <f t="shared" si="355"/>
        <v>25</v>
      </c>
      <c r="J249" s="140">
        <f t="shared" si="355"/>
        <v>58</v>
      </c>
      <c r="K249" s="140">
        <f t="shared" si="355"/>
        <v>518</v>
      </c>
      <c r="L249" s="140">
        <f t="shared" si="355"/>
        <v>481</v>
      </c>
      <c r="M249" s="140">
        <f t="shared" si="355"/>
        <v>999</v>
      </c>
      <c r="N249" s="140">
        <f t="shared" si="355"/>
        <v>355</v>
      </c>
      <c r="O249" s="140">
        <f t="shared" si="355"/>
        <v>262</v>
      </c>
      <c r="P249" s="140">
        <f t="shared" si="355"/>
        <v>617</v>
      </c>
      <c r="Q249" s="140">
        <f t="shared" si="355"/>
        <v>363</v>
      </c>
      <c r="R249" s="140">
        <f t="shared" si="355"/>
        <v>435</v>
      </c>
      <c r="S249" s="140">
        <f t="shared" si="355"/>
        <v>798</v>
      </c>
      <c r="T249" s="140">
        <f t="shared" si="355"/>
        <v>9</v>
      </c>
      <c r="U249" s="140">
        <f t="shared" si="355"/>
        <v>9</v>
      </c>
      <c r="V249" s="140">
        <f t="shared" si="355"/>
        <v>18</v>
      </c>
      <c r="W249" s="140">
        <f>SUM(W241:W248)</f>
        <v>315</v>
      </c>
      <c r="X249" s="140">
        <f>SUM(X241:X248)</f>
        <v>216</v>
      </c>
      <c r="Y249" s="140">
        <f>SUM(Y241:Y248)</f>
        <v>531</v>
      </c>
      <c r="Z249" s="140">
        <f t="shared" si="355"/>
        <v>10641</v>
      </c>
      <c r="AA249" s="140">
        <f t="shared" si="355"/>
        <v>8152</v>
      </c>
      <c r="AB249" s="141">
        <f t="shared" si="355"/>
        <v>18793</v>
      </c>
    </row>
    <row r="250" spans="1:28" ht="13.5" thickBot="1" x14ac:dyDescent="0.25">
      <c r="V250" s="118"/>
    </row>
    <row r="251" spans="1:28" ht="25.5" x14ac:dyDescent="0.2">
      <c r="A251" s="161" t="s">
        <v>89</v>
      </c>
      <c r="B251" s="152" t="s">
        <v>41</v>
      </c>
      <c r="C251" s="153" t="s">
        <v>41</v>
      </c>
      <c r="D251" s="154" t="s">
        <v>41</v>
      </c>
      <c r="E251" s="155" t="s">
        <v>42</v>
      </c>
      <c r="F251" s="153" t="s">
        <v>42</v>
      </c>
      <c r="G251" s="154" t="s">
        <v>42</v>
      </c>
      <c r="H251" s="157" t="s">
        <v>43</v>
      </c>
      <c r="I251" s="158" t="s">
        <v>43</v>
      </c>
      <c r="J251" s="159" t="s">
        <v>43</v>
      </c>
      <c r="K251" s="155" t="s">
        <v>44</v>
      </c>
      <c r="L251" s="153" t="s">
        <v>44</v>
      </c>
      <c r="M251" s="154" t="s">
        <v>44</v>
      </c>
      <c r="N251" s="155" t="s">
        <v>45</v>
      </c>
      <c r="O251" s="153" t="s">
        <v>45</v>
      </c>
      <c r="P251" s="154" t="s">
        <v>45</v>
      </c>
      <c r="Q251" s="155" t="s">
        <v>46</v>
      </c>
      <c r="R251" s="153" t="s">
        <v>46</v>
      </c>
      <c r="S251" s="154" t="s">
        <v>46</v>
      </c>
      <c r="T251" s="157" t="s">
        <v>47</v>
      </c>
      <c r="U251" s="158" t="s">
        <v>47</v>
      </c>
      <c r="V251" s="159" t="s">
        <v>47</v>
      </c>
      <c r="W251" s="158" t="s">
        <v>86</v>
      </c>
      <c r="X251" s="158" t="s">
        <v>86</v>
      </c>
      <c r="Y251" s="158" t="s">
        <v>86</v>
      </c>
      <c r="Z251" s="155" t="s">
        <v>3</v>
      </c>
      <c r="AA251" s="153" t="s">
        <v>3</v>
      </c>
      <c r="AB251" s="156" t="s">
        <v>3</v>
      </c>
    </row>
    <row r="252" spans="1:28" ht="13.5" thickBot="1" x14ac:dyDescent="0.25">
      <c r="A252" s="162"/>
      <c r="B252" s="122" t="s">
        <v>48</v>
      </c>
      <c r="C252" s="123" t="s">
        <v>49</v>
      </c>
      <c r="D252" s="123" t="s">
        <v>3</v>
      </c>
      <c r="E252" s="122" t="s">
        <v>48</v>
      </c>
      <c r="F252" s="123" t="s">
        <v>49</v>
      </c>
      <c r="G252" s="123" t="s">
        <v>3</v>
      </c>
      <c r="H252" s="122" t="s">
        <v>48</v>
      </c>
      <c r="I252" s="123" t="s">
        <v>49</v>
      </c>
      <c r="J252" s="123" t="s">
        <v>3</v>
      </c>
      <c r="K252" s="122" t="s">
        <v>48</v>
      </c>
      <c r="L252" s="123" t="s">
        <v>49</v>
      </c>
      <c r="M252" s="123" t="s">
        <v>3</v>
      </c>
      <c r="N252" s="122" t="s">
        <v>48</v>
      </c>
      <c r="O252" s="123" t="s">
        <v>49</v>
      </c>
      <c r="P252" s="123" t="s">
        <v>3</v>
      </c>
      <c r="Q252" s="122" t="s">
        <v>48</v>
      </c>
      <c r="R252" s="123" t="s">
        <v>49</v>
      </c>
      <c r="S252" s="123" t="s">
        <v>3</v>
      </c>
      <c r="T252" s="122" t="s">
        <v>48</v>
      </c>
      <c r="U252" s="123" t="s">
        <v>49</v>
      </c>
      <c r="V252" s="123" t="s">
        <v>3</v>
      </c>
      <c r="W252" s="122" t="s">
        <v>48</v>
      </c>
      <c r="X252" s="123" t="s">
        <v>49</v>
      </c>
      <c r="Y252" s="123" t="s">
        <v>3</v>
      </c>
      <c r="Z252" s="122" t="s">
        <v>48</v>
      </c>
      <c r="AA252" s="123" t="s">
        <v>49</v>
      </c>
      <c r="AB252" s="124" t="s">
        <v>3</v>
      </c>
    </row>
    <row r="253" spans="1:28" x14ac:dyDescent="0.2">
      <c r="A253" s="125" t="s">
        <v>4</v>
      </c>
      <c r="B253" s="126">
        <v>483</v>
      </c>
      <c r="C253" s="127">
        <v>323</v>
      </c>
      <c r="D253" s="127">
        <f t="shared" ref="D253:D255" si="356">SUM(B253:C253)</f>
        <v>806</v>
      </c>
      <c r="E253" s="127">
        <v>57</v>
      </c>
      <c r="F253" s="127">
        <v>30</v>
      </c>
      <c r="G253" s="127">
        <f t="shared" ref="G253:G258" si="357">SUM(E253:F253)</f>
        <v>87</v>
      </c>
      <c r="H253" s="127">
        <v>4</v>
      </c>
      <c r="I253" s="127">
        <v>1</v>
      </c>
      <c r="J253" s="127">
        <f t="shared" ref="J253:J258" si="358">SUM(H253:I253)</f>
        <v>5</v>
      </c>
      <c r="K253" s="127">
        <v>28</v>
      </c>
      <c r="L253" s="127">
        <v>19</v>
      </c>
      <c r="M253" s="127">
        <f t="shared" ref="M253:M258" si="359">SUM(K253:L253)</f>
        <v>47</v>
      </c>
      <c r="N253" s="127">
        <v>20</v>
      </c>
      <c r="O253" s="127">
        <v>11</v>
      </c>
      <c r="P253" s="127">
        <f t="shared" ref="P253:P260" si="360">SUM(N253:O253)</f>
        <v>31</v>
      </c>
      <c r="Q253" s="127">
        <v>10</v>
      </c>
      <c r="R253" s="127">
        <v>7</v>
      </c>
      <c r="S253" s="127">
        <f t="shared" ref="S253:S260" si="361">SUM(Q253:R253)</f>
        <v>17</v>
      </c>
      <c r="T253" s="127">
        <v>1</v>
      </c>
      <c r="U253" s="127">
        <v>0</v>
      </c>
      <c r="V253" s="127">
        <f t="shared" ref="V253:V260" si="362">SUM(T253:U253)</f>
        <v>1</v>
      </c>
      <c r="W253" s="127">
        <v>23</v>
      </c>
      <c r="X253" s="127">
        <v>16</v>
      </c>
      <c r="Y253" s="127">
        <f>SUM(W253:X253)</f>
        <v>39</v>
      </c>
      <c r="Z253" s="127">
        <f>Q253+N253+K253+H253+E253+B253+T253+W253</f>
        <v>626</v>
      </c>
      <c r="AA253" s="127">
        <f>R253+O253+L253+I253+F253+C253+U253+X253</f>
        <v>407</v>
      </c>
      <c r="AB253" s="128">
        <f t="shared" ref="AB253:AB258" si="363">SUM(Z253:AA253)</f>
        <v>1033</v>
      </c>
    </row>
    <row r="254" spans="1:28" x14ac:dyDescent="0.2">
      <c r="A254" s="129" t="s">
        <v>6</v>
      </c>
      <c r="B254" s="130">
        <v>265</v>
      </c>
      <c r="C254" s="131">
        <v>388</v>
      </c>
      <c r="D254" s="131">
        <f t="shared" si="356"/>
        <v>653</v>
      </c>
      <c r="E254" s="131">
        <v>17</v>
      </c>
      <c r="F254" s="131">
        <v>12</v>
      </c>
      <c r="G254" s="131">
        <f t="shared" si="357"/>
        <v>29</v>
      </c>
      <c r="H254" s="131">
        <v>1</v>
      </c>
      <c r="I254" s="131">
        <v>2</v>
      </c>
      <c r="J254" s="131">
        <f t="shared" si="358"/>
        <v>3</v>
      </c>
      <c r="K254" s="131">
        <v>25</v>
      </c>
      <c r="L254" s="131">
        <v>28</v>
      </c>
      <c r="M254" s="131">
        <f t="shared" si="359"/>
        <v>53</v>
      </c>
      <c r="N254" s="131">
        <v>19</v>
      </c>
      <c r="O254" s="131">
        <v>13</v>
      </c>
      <c r="P254" s="131">
        <f t="shared" si="360"/>
        <v>32</v>
      </c>
      <c r="Q254" s="131">
        <v>29</v>
      </c>
      <c r="R254" s="131">
        <v>27</v>
      </c>
      <c r="S254" s="131">
        <f t="shared" si="361"/>
        <v>56</v>
      </c>
      <c r="T254" s="131">
        <v>0</v>
      </c>
      <c r="U254" s="131">
        <v>3</v>
      </c>
      <c r="V254" s="131">
        <f t="shared" si="362"/>
        <v>3</v>
      </c>
      <c r="W254" s="131">
        <v>8</v>
      </c>
      <c r="X254" s="131">
        <v>9</v>
      </c>
      <c r="Y254" s="131">
        <f t="shared" ref="Y254:Y260" si="364">SUM(W254:X254)</f>
        <v>17</v>
      </c>
      <c r="Z254" s="131">
        <f t="shared" ref="Z254:Z260" si="365">Q254+N254+K254+H254+E254+B254+T254+W254</f>
        <v>364</v>
      </c>
      <c r="AA254" s="131">
        <f t="shared" ref="AA254:AA260" si="366">R254+O254+L254+I254+F254+C254+U254+X254</f>
        <v>482</v>
      </c>
      <c r="AB254" s="132">
        <f t="shared" si="363"/>
        <v>846</v>
      </c>
    </row>
    <row r="255" spans="1:28" x14ac:dyDescent="0.2">
      <c r="A255" s="133" t="s">
        <v>5</v>
      </c>
      <c r="B255" s="130">
        <v>456</v>
      </c>
      <c r="C255" s="131">
        <v>84</v>
      </c>
      <c r="D255" s="131">
        <f t="shared" si="356"/>
        <v>540</v>
      </c>
      <c r="E255" s="131">
        <v>59</v>
      </c>
      <c r="F255" s="131">
        <v>12</v>
      </c>
      <c r="G255" s="131">
        <f t="shared" si="357"/>
        <v>71</v>
      </c>
      <c r="H255" s="131">
        <v>4</v>
      </c>
      <c r="I255" s="131">
        <v>0</v>
      </c>
      <c r="J255" s="131">
        <f t="shared" si="358"/>
        <v>4</v>
      </c>
      <c r="K255" s="131">
        <v>12</v>
      </c>
      <c r="L255" s="131">
        <v>1</v>
      </c>
      <c r="M255" s="131">
        <f t="shared" si="359"/>
        <v>13</v>
      </c>
      <c r="N255" s="131">
        <v>10</v>
      </c>
      <c r="O255" s="131">
        <v>2</v>
      </c>
      <c r="P255" s="131">
        <f t="shared" si="360"/>
        <v>12</v>
      </c>
      <c r="Q255" s="131">
        <v>5</v>
      </c>
      <c r="R255" s="131">
        <v>2</v>
      </c>
      <c r="S255" s="131">
        <f t="shared" si="361"/>
        <v>7</v>
      </c>
      <c r="T255" s="131">
        <v>1</v>
      </c>
      <c r="U255" s="131">
        <v>0</v>
      </c>
      <c r="V255" s="131">
        <f t="shared" si="362"/>
        <v>1</v>
      </c>
      <c r="W255" s="131">
        <v>6</v>
      </c>
      <c r="X255" s="131">
        <v>0</v>
      </c>
      <c r="Y255" s="131">
        <f t="shared" si="364"/>
        <v>6</v>
      </c>
      <c r="Z255" s="131">
        <f t="shared" si="365"/>
        <v>553</v>
      </c>
      <c r="AA255" s="131">
        <f t="shared" si="366"/>
        <v>101</v>
      </c>
      <c r="AB255" s="132">
        <f t="shared" si="363"/>
        <v>654</v>
      </c>
    </row>
    <row r="256" spans="1:28" x14ac:dyDescent="0.2">
      <c r="A256" s="133" t="s">
        <v>7</v>
      </c>
      <c r="B256" s="130">
        <v>64</v>
      </c>
      <c r="C256" s="131">
        <v>323</v>
      </c>
      <c r="D256" s="131">
        <f>SUM(B256:C256)</f>
        <v>387</v>
      </c>
      <c r="E256" s="131">
        <v>5</v>
      </c>
      <c r="F256" s="131">
        <v>11</v>
      </c>
      <c r="G256" s="131">
        <f t="shared" si="357"/>
        <v>16</v>
      </c>
      <c r="H256" s="131">
        <v>0</v>
      </c>
      <c r="I256" s="131">
        <v>2</v>
      </c>
      <c r="J256" s="131">
        <f t="shared" si="358"/>
        <v>2</v>
      </c>
      <c r="K256" s="131">
        <v>10</v>
      </c>
      <c r="L256" s="131">
        <v>24</v>
      </c>
      <c r="M256" s="131">
        <f t="shared" si="359"/>
        <v>34</v>
      </c>
      <c r="N256" s="131">
        <v>1</v>
      </c>
      <c r="O256" s="131">
        <v>9</v>
      </c>
      <c r="P256" s="131">
        <f t="shared" si="360"/>
        <v>10</v>
      </c>
      <c r="Q256" s="131">
        <v>30</v>
      </c>
      <c r="R256" s="131">
        <v>76</v>
      </c>
      <c r="S256" s="131">
        <f t="shared" si="361"/>
        <v>106</v>
      </c>
      <c r="T256" s="131">
        <v>0</v>
      </c>
      <c r="U256" s="131">
        <v>0</v>
      </c>
      <c r="V256" s="131">
        <f t="shared" si="362"/>
        <v>0</v>
      </c>
      <c r="W256" s="131">
        <v>1</v>
      </c>
      <c r="X256" s="131">
        <v>12</v>
      </c>
      <c r="Y256" s="131">
        <f t="shared" si="364"/>
        <v>13</v>
      </c>
      <c r="Z256" s="131">
        <f t="shared" si="365"/>
        <v>111</v>
      </c>
      <c r="AA256" s="131">
        <f t="shared" si="366"/>
        <v>457</v>
      </c>
      <c r="AB256" s="132">
        <f t="shared" si="363"/>
        <v>568</v>
      </c>
    </row>
    <row r="257" spans="1:28" x14ac:dyDescent="0.2">
      <c r="A257" s="133" t="s">
        <v>9</v>
      </c>
      <c r="B257" s="130">
        <v>258</v>
      </c>
      <c r="C257" s="131">
        <v>137</v>
      </c>
      <c r="D257" s="131">
        <f>SUM(B257:C257)</f>
        <v>395</v>
      </c>
      <c r="E257" s="131">
        <v>12</v>
      </c>
      <c r="F257" s="131">
        <v>10</v>
      </c>
      <c r="G257" s="131">
        <f t="shared" si="357"/>
        <v>22</v>
      </c>
      <c r="H257" s="131">
        <v>1</v>
      </c>
      <c r="I257" s="131">
        <v>0</v>
      </c>
      <c r="J257" s="131">
        <f t="shared" si="358"/>
        <v>1</v>
      </c>
      <c r="K257" s="131">
        <v>26</v>
      </c>
      <c r="L257" s="131">
        <v>10</v>
      </c>
      <c r="M257" s="131">
        <f t="shared" si="359"/>
        <v>36</v>
      </c>
      <c r="N257" s="131">
        <v>6</v>
      </c>
      <c r="O257" s="131">
        <v>2</v>
      </c>
      <c r="P257" s="131">
        <f t="shared" si="360"/>
        <v>8</v>
      </c>
      <c r="Q257" s="131">
        <v>14</v>
      </c>
      <c r="R257" s="131">
        <v>5</v>
      </c>
      <c r="S257" s="131">
        <f t="shared" si="361"/>
        <v>19</v>
      </c>
      <c r="T257" s="131">
        <v>0</v>
      </c>
      <c r="U257" s="131">
        <v>0</v>
      </c>
      <c r="V257" s="131">
        <f t="shared" si="362"/>
        <v>0</v>
      </c>
      <c r="W257" s="131">
        <v>14</v>
      </c>
      <c r="X257" s="131">
        <v>4</v>
      </c>
      <c r="Y257" s="131">
        <f t="shared" si="364"/>
        <v>18</v>
      </c>
      <c r="Z257" s="131">
        <f t="shared" si="365"/>
        <v>331</v>
      </c>
      <c r="AA257" s="131">
        <f t="shared" si="366"/>
        <v>168</v>
      </c>
      <c r="AB257" s="132">
        <f t="shared" si="363"/>
        <v>499</v>
      </c>
    </row>
    <row r="258" spans="1:28" x14ac:dyDescent="0.2">
      <c r="A258" s="129" t="s">
        <v>8</v>
      </c>
      <c r="B258" s="130">
        <v>284</v>
      </c>
      <c r="C258" s="131">
        <v>69</v>
      </c>
      <c r="D258" s="131">
        <f t="shared" ref="D258:D260" si="367">SUM(B258:C258)</f>
        <v>353</v>
      </c>
      <c r="E258" s="131">
        <v>30</v>
      </c>
      <c r="F258" s="131">
        <v>1</v>
      </c>
      <c r="G258" s="131">
        <f t="shared" si="357"/>
        <v>31</v>
      </c>
      <c r="H258" s="131">
        <v>0</v>
      </c>
      <c r="I258" s="131">
        <v>0</v>
      </c>
      <c r="J258" s="131">
        <f t="shared" si="358"/>
        <v>0</v>
      </c>
      <c r="K258" s="131">
        <v>25</v>
      </c>
      <c r="L258" s="131">
        <v>7</v>
      </c>
      <c r="M258" s="131">
        <f t="shared" si="359"/>
        <v>32</v>
      </c>
      <c r="N258" s="131">
        <v>13</v>
      </c>
      <c r="O258" s="131">
        <v>3</v>
      </c>
      <c r="P258" s="131">
        <f t="shared" si="360"/>
        <v>16</v>
      </c>
      <c r="Q258" s="131">
        <v>11</v>
      </c>
      <c r="R258" s="131">
        <v>2</v>
      </c>
      <c r="S258" s="131">
        <f t="shared" si="361"/>
        <v>13</v>
      </c>
      <c r="T258" s="131">
        <v>0</v>
      </c>
      <c r="U258" s="131">
        <v>0</v>
      </c>
      <c r="V258" s="131">
        <f t="shared" si="362"/>
        <v>0</v>
      </c>
      <c r="W258" s="131">
        <v>10</v>
      </c>
      <c r="X258" s="131">
        <v>4</v>
      </c>
      <c r="Y258" s="131">
        <f t="shared" si="364"/>
        <v>14</v>
      </c>
      <c r="Z258" s="131">
        <f t="shared" si="365"/>
        <v>373</v>
      </c>
      <c r="AA258" s="131">
        <f t="shared" si="366"/>
        <v>86</v>
      </c>
      <c r="AB258" s="132">
        <f t="shared" si="363"/>
        <v>459</v>
      </c>
    </row>
    <row r="259" spans="1:28" x14ac:dyDescent="0.2">
      <c r="A259" s="129" t="s">
        <v>31</v>
      </c>
      <c r="B259" s="134">
        <v>0</v>
      </c>
      <c r="C259" s="135">
        <v>0</v>
      </c>
      <c r="D259" s="131">
        <f t="shared" si="367"/>
        <v>0</v>
      </c>
      <c r="E259" s="135">
        <v>0</v>
      </c>
      <c r="F259" s="135">
        <v>0</v>
      </c>
      <c r="G259" s="135">
        <v>0</v>
      </c>
      <c r="H259" s="135">
        <v>0</v>
      </c>
      <c r="I259" s="135">
        <v>0</v>
      </c>
      <c r="J259" s="135">
        <v>0</v>
      </c>
      <c r="K259" s="135">
        <v>0</v>
      </c>
      <c r="L259" s="135">
        <v>0</v>
      </c>
      <c r="M259" s="131">
        <f>SUM(K259:L259)</f>
        <v>0</v>
      </c>
      <c r="N259" s="135">
        <v>0</v>
      </c>
      <c r="O259" s="135">
        <v>0</v>
      </c>
      <c r="P259" s="131">
        <f t="shared" si="360"/>
        <v>0</v>
      </c>
      <c r="Q259" s="135">
        <v>0</v>
      </c>
      <c r="R259" s="135">
        <v>0</v>
      </c>
      <c r="S259" s="131">
        <f t="shared" si="361"/>
        <v>0</v>
      </c>
      <c r="T259" s="135">
        <v>0</v>
      </c>
      <c r="U259" s="135">
        <v>0</v>
      </c>
      <c r="V259" s="131">
        <f t="shared" si="362"/>
        <v>0</v>
      </c>
      <c r="W259" s="135">
        <v>0</v>
      </c>
      <c r="X259" s="135">
        <v>0</v>
      </c>
      <c r="Y259" s="135">
        <f t="shared" si="364"/>
        <v>0</v>
      </c>
      <c r="Z259" s="135">
        <f t="shared" si="365"/>
        <v>0</v>
      </c>
      <c r="AA259" s="135">
        <f t="shared" si="366"/>
        <v>0</v>
      </c>
      <c r="AB259" s="136">
        <f>SUM(Z259:AA259)</f>
        <v>0</v>
      </c>
    </row>
    <row r="260" spans="1:28" x14ac:dyDescent="0.2">
      <c r="A260" s="137" t="s">
        <v>50</v>
      </c>
      <c r="B260" s="134">
        <v>66</v>
      </c>
      <c r="C260" s="135">
        <v>24</v>
      </c>
      <c r="D260" s="135">
        <f t="shared" si="367"/>
        <v>90</v>
      </c>
      <c r="E260" s="135">
        <v>13</v>
      </c>
      <c r="F260" s="135">
        <v>3</v>
      </c>
      <c r="G260" s="135">
        <f t="shared" ref="G260" si="368">SUM(E260:F260)</f>
        <v>16</v>
      </c>
      <c r="H260" s="135">
        <v>1</v>
      </c>
      <c r="I260" s="135">
        <v>0</v>
      </c>
      <c r="J260" s="135">
        <f t="shared" ref="J260" si="369">SUM(H260:I260)</f>
        <v>1</v>
      </c>
      <c r="K260" s="135">
        <v>2</v>
      </c>
      <c r="L260" s="135">
        <v>2</v>
      </c>
      <c r="M260" s="135">
        <f t="shared" ref="M260" si="370">SUM(K260:L260)</f>
        <v>4</v>
      </c>
      <c r="N260" s="135">
        <v>3</v>
      </c>
      <c r="O260" s="135">
        <v>0</v>
      </c>
      <c r="P260" s="135">
        <f t="shared" si="360"/>
        <v>3</v>
      </c>
      <c r="Q260" s="135">
        <v>2</v>
      </c>
      <c r="R260" s="135">
        <v>0</v>
      </c>
      <c r="S260" s="131">
        <f t="shared" si="361"/>
        <v>2</v>
      </c>
      <c r="T260" s="135">
        <v>0</v>
      </c>
      <c r="U260" s="135">
        <v>0</v>
      </c>
      <c r="V260" s="131">
        <f t="shared" si="362"/>
        <v>0</v>
      </c>
      <c r="W260" s="135">
        <v>4</v>
      </c>
      <c r="X260" s="135">
        <v>1</v>
      </c>
      <c r="Y260" s="135">
        <f t="shared" si="364"/>
        <v>5</v>
      </c>
      <c r="Z260" s="135">
        <f t="shared" si="365"/>
        <v>91</v>
      </c>
      <c r="AA260" s="135">
        <f t="shared" si="366"/>
        <v>30</v>
      </c>
      <c r="AB260" s="136">
        <f t="shared" ref="AB260" si="371">SUM(Z260:AA260)</f>
        <v>121</v>
      </c>
    </row>
    <row r="261" spans="1:28" ht="13.5" thickBot="1" x14ac:dyDescent="0.25">
      <c r="A261" s="138" t="s">
        <v>3</v>
      </c>
      <c r="B261" s="139">
        <f t="shared" ref="B261:AB261" si="372">SUM(B253:B260)</f>
        <v>1876</v>
      </c>
      <c r="C261" s="140">
        <f t="shared" si="372"/>
        <v>1348</v>
      </c>
      <c r="D261" s="140">
        <f t="shared" si="372"/>
        <v>3224</v>
      </c>
      <c r="E261" s="140">
        <f t="shared" si="372"/>
        <v>193</v>
      </c>
      <c r="F261" s="140">
        <f t="shared" si="372"/>
        <v>79</v>
      </c>
      <c r="G261" s="140">
        <f t="shared" si="372"/>
        <v>272</v>
      </c>
      <c r="H261" s="140">
        <f t="shared" si="372"/>
        <v>11</v>
      </c>
      <c r="I261" s="140">
        <f t="shared" si="372"/>
        <v>5</v>
      </c>
      <c r="J261" s="140">
        <f t="shared" si="372"/>
        <v>16</v>
      </c>
      <c r="K261" s="140">
        <f t="shared" si="372"/>
        <v>128</v>
      </c>
      <c r="L261" s="140">
        <f t="shared" si="372"/>
        <v>91</v>
      </c>
      <c r="M261" s="140">
        <f t="shared" si="372"/>
        <v>219</v>
      </c>
      <c r="N261" s="140">
        <f t="shared" si="372"/>
        <v>72</v>
      </c>
      <c r="O261" s="140">
        <f t="shared" si="372"/>
        <v>40</v>
      </c>
      <c r="P261" s="140">
        <f t="shared" si="372"/>
        <v>112</v>
      </c>
      <c r="Q261" s="140">
        <f t="shared" si="372"/>
        <v>101</v>
      </c>
      <c r="R261" s="140">
        <f t="shared" si="372"/>
        <v>119</v>
      </c>
      <c r="S261" s="140">
        <f t="shared" si="372"/>
        <v>220</v>
      </c>
      <c r="T261" s="140">
        <f t="shared" si="372"/>
        <v>2</v>
      </c>
      <c r="U261" s="140">
        <f t="shared" si="372"/>
        <v>3</v>
      </c>
      <c r="V261" s="140">
        <f t="shared" si="372"/>
        <v>5</v>
      </c>
      <c r="W261" s="140">
        <f>SUM(W253:W260)</f>
        <v>66</v>
      </c>
      <c r="X261" s="140">
        <f>SUM(X253:X260)</f>
        <v>46</v>
      </c>
      <c r="Y261" s="140">
        <f>SUM(Y253:Y260)</f>
        <v>112</v>
      </c>
      <c r="Z261" s="140">
        <f t="shared" si="372"/>
        <v>2449</v>
      </c>
      <c r="AA261" s="140">
        <f t="shared" si="372"/>
        <v>1731</v>
      </c>
      <c r="AB261" s="141">
        <f t="shared" si="372"/>
        <v>4180</v>
      </c>
    </row>
    <row r="262" spans="1:28" x14ac:dyDescent="0.2">
      <c r="V262" s="118"/>
    </row>
    <row r="263" spans="1:28" ht="13.5" thickBot="1" x14ac:dyDescent="0.25">
      <c r="A263" s="118" t="s">
        <v>111</v>
      </c>
      <c r="V263" s="118"/>
      <c r="Z263" s="120"/>
    </row>
    <row r="264" spans="1:28" ht="25.5" x14ac:dyDescent="0.2">
      <c r="A264" s="161" t="s">
        <v>90</v>
      </c>
      <c r="B264" s="152" t="s">
        <v>41</v>
      </c>
      <c r="C264" s="153" t="s">
        <v>41</v>
      </c>
      <c r="D264" s="154" t="s">
        <v>41</v>
      </c>
      <c r="E264" s="155" t="s">
        <v>42</v>
      </c>
      <c r="F264" s="153" t="s">
        <v>42</v>
      </c>
      <c r="G264" s="154" t="s">
        <v>42</v>
      </c>
      <c r="H264" s="157" t="s">
        <v>43</v>
      </c>
      <c r="I264" s="158" t="s">
        <v>43</v>
      </c>
      <c r="J264" s="159" t="s">
        <v>43</v>
      </c>
      <c r="K264" s="155" t="s">
        <v>44</v>
      </c>
      <c r="L264" s="153" t="s">
        <v>44</v>
      </c>
      <c r="M264" s="154" t="s">
        <v>44</v>
      </c>
      <c r="N264" s="155" t="s">
        <v>45</v>
      </c>
      <c r="O264" s="153" t="s">
        <v>45</v>
      </c>
      <c r="P264" s="154" t="s">
        <v>45</v>
      </c>
      <c r="Q264" s="155" t="s">
        <v>46</v>
      </c>
      <c r="R264" s="153" t="s">
        <v>46</v>
      </c>
      <c r="S264" s="154" t="s">
        <v>46</v>
      </c>
      <c r="T264" s="157" t="s">
        <v>47</v>
      </c>
      <c r="U264" s="158" t="s">
        <v>47</v>
      </c>
      <c r="V264" s="159" t="s">
        <v>47</v>
      </c>
      <c r="W264" s="158" t="s">
        <v>86</v>
      </c>
      <c r="X264" s="158" t="s">
        <v>86</v>
      </c>
      <c r="Y264" s="158" t="s">
        <v>86</v>
      </c>
      <c r="Z264" s="155" t="s">
        <v>3</v>
      </c>
      <c r="AA264" s="153" t="s">
        <v>3</v>
      </c>
      <c r="AB264" s="156" t="s">
        <v>3</v>
      </c>
    </row>
    <row r="265" spans="1:28" ht="13.5" thickBot="1" x14ac:dyDescent="0.25">
      <c r="A265" s="162"/>
      <c r="B265" s="122" t="s">
        <v>48</v>
      </c>
      <c r="C265" s="123" t="s">
        <v>49</v>
      </c>
      <c r="D265" s="123" t="s">
        <v>3</v>
      </c>
      <c r="E265" s="122" t="s">
        <v>48</v>
      </c>
      <c r="F265" s="123" t="s">
        <v>49</v>
      </c>
      <c r="G265" s="123" t="s">
        <v>3</v>
      </c>
      <c r="H265" s="122" t="s">
        <v>48</v>
      </c>
      <c r="I265" s="123" t="s">
        <v>49</v>
      </c>
      <c r="J265" s="123" t="s">
        <v>3</v>
      </c>
      <c r="K265" s="122" t="s">
        <v>48</v>
      </c>
      <c r="L265" s="123" t="s">
        <v>49</v>
      </c>
      <c r="M265" s="123" t="s">
        <v>3</v>
      </c>
      <c r="N265" s="122" t="s">
        <v>48</v>
      </c>
      <c r="O265" s="123" t="s">
        <v>49</v>
      </c>
      <c r="P265" s="123" t="s">
        <v>3</v>
      </c>
      <c r="Q265" s="122" t="s">
        <v>48</v>
      </c>
      <c r="R265" s="123" t="s">
        <v>49</v>
      </c>
      <c r="S265" s="123" t="s">
        <v>3</v>
      </c>
      <c r="T265" s="122" t="s">
        <v>48</v>
      </c>
      <c r="U265" s="123" t="s">
        <v>49</v>
      </c>
      <c r="V265" s="123" t="s">
        <v>3</v>
      </c>
      <c r="W265" s="122" t="s">
        <v>48</v>
      </c>
      <c r="X265" s="123" t="s">
        <v>49</v>
      </c>
      <c r="Y265" s="123" t="s">
        <v>3</v>
      </c>
      <c r="Z265" s="122" t="s">
        <v>48</v>
      </c>
      <c r="AA265" s="123" t="s">
        <v>49</v>
      </c>
      <c r="AB265" s="124" t="s">
        <v>3</v>
      </c>
    </row>
    <row r="266" spans="1:28" x14ac:dyDescent="0.2">
      <c r="A266" s="125" t="s">
        <v>4</v>
      </c>
      <c r="B266" s="126">
        <v>825</v>
      </c>
      <c r="C266" s="127">
        <v>491</v>
      </c>
      <c r="D266" s="127">
        <f t="shared" ref="D266:D273" si="373">SUM(B266:C266)</f>
        <v>1316</v>
      </c>
      <c r="E266" s="127">
        <v>83</v>
      </c>
      <c r="F266" s="127">
        <v>29</v>
      </c>
      <c r="G266" s="127">
        <f t="shared" ref="G266:G271" si="374">SUM(E266:F266)</f>
        <v>112</v>
      </c>
      <c r="H266" s="127">
        <v>3</v>
      </c>
      <c r="I266" s="127">
        <v>0</v>
      </c>
      <c r="J266" s="127">
        <f t="shared" ref="J266:J271" si="375">SUM(H266:I266)</f>
        <v>3</v>
      </c>
      <c r="K266" s="127">
        <v>46</v>
      </c>
      <c r="L266" s="127">
        <v>24</v>
      </c>
      <c r="M266" s="127">
        <f t="shared" ref="M266:M271" si="376">SUM(K266:L266)</f>
        <v>70</v>
      </c>
      <c r="N266" s="127">
        <v>36</v>
      </c>
      <c r="O266" s="127">
        <v>24</v>
      </c>
      <c r="P266" s="127">
        <f t="shared" ref="P266:P273" si="377">SUM(N266:O266)</f>
        <v>60</v>
      </c>
      <c r="Q266" s="127">
        <v>17</v>
      </c>
      <c r="R266" s="127">
        <v>13</v>
      </c>
      <c r="S266" s="127">
        <f t="shared" ref="S266:S273" si="378">SUM(Q266:R266)</f>
        <v>30</v>
      </c>
      <c r="T266" s="127">
        <v>1</v>
      </c>
      <c r="U266" s="127">
        <v>0</v>
      </c>
      <c r="V266" s="127">
        <f t="shared" ref="V266:V273" si="379">SUM(T266:U266)</f>
        <v>1</v>
      </c>
      <c r="W266" s="127">
        <v>44</v>
      </c>
      <c r="X266" s="127">
        <v>21</v>
      </c>
      <c r="Y266" s="127">
        <f>SUM(W266:X266)</f>
        <v>65</v>
      </c>
      <c r="Z266" s="127">
        <f>Q266+N266+K266+H266+E266+B266+T266+W266</f>
        <v>1055</v>
      </c>
      <c r="AA266" s="127">
        <f>R266+O266+L266+I266+F266+C266+U266+X266</f>
        <v>602</v>
      </c>
      <c r="AB266" s="128">
        <f t="shared" ref="AB266:AB271" si="380">SUM(Z266:AA266)</f>
        <v>1657</v>
      </c>
    </row>
    <row r="267" spans="1:28" x14ac:dyDescent="0.2">
      <c r="A267" s="129" t="s">
        <v>6</v>
      </c>
      <c r="B267" s="130">
        <v>344</v>
      </c>
      <c r="C267" s="131">
        <v>512</v>
      </c>
      <c r="D267" s="131">
        <f t="shared" si="373"/>
        <v>856</v>
      </c>
      <c r="E267" s="131">
        <v>27</v>
      </c>
      <c r="F267" s="131">
        <v>14</v>
      </c>
      <c r="G267" s="131">
        <f t="shared" si="374"/>
        <v>41</v>
      </c>
      <c r="H267" s="131">
        <v>2</v>
      </c>
      <c r="I267" s="131">
        <v>1</v>
      </c>
      <c r="J267" s="131">
        <f t="shared" si="375"/>
        <v>3</v>
      </c>
      <c r="K267" s="131">
        <v>34</v>
      </c>
      <c r="L267" s="131">
        <v>32</v>
      </c>
      <c r="M267" s="131">
        <f t="shared" si="376"/>
        <v>66</v>
      </c>
      <c r="N267" s="131">
        <v>12</v>
      </c>
      <c r="O267" s="131">
        <v>19</v>
      </c>
      <c r="P267" s="131">
        <f t="shared" si="377"/>
        <v>31</v>
      </c>
      <c r="Q267" s="131">
        <v>38</v>
      </c>
      <c r="R267" s="131">
        <v>35</v>
      </c>
      <c r="S267" s="131">
        <f t="shared" si="378"/>
        <v>73</v>
      </c>
      <c r="T267" s="131">
        <v>0</v>
      </c>
      <c r="U267" s="131">
        <v>3</v>
      </c>
      <c r="V267" s="131">
        <f t="shared" si="379"/>
        <v>3</v>
      </c>
      <c r="W267" s="131">
        <v>17</v>
      </c>
      <c r="X267" s="131">
        <v>25</v>
      </c>
      <c r="Y267" s="131">
        <f t="shared" ref="Y267:Y273" si="381">SUM(W267:X267)</f>
        <v>42</v>
      </c>
      <c r="Z267" s="131">
        <f t="shared" ref="Z267:Z273" si="382">Q267+N267+K267+H267+E267+B267+T267+W267</f>
        <v>474</v>
      </c>
      <c r="AA267" s="131">
        <f t="shared" ref="AA267:AA273" si="383">R267+O267+L267+I267+F267+C267+U267+X267</f>
        <v>641</v>
      </c>
      <c r="AB267" s="132">
        <f t="shared" si="380"/>
        <v>1115</v>
      </c>
    </row>
    <row r="268" spans="1:28" x14ac:dyDescent="0.2">
      <c r="A268" s="133" t="s">
        <v>5</v>
      </c>
      <c r="B268" s="130">
        <v>717</v>
      </c>
      <c r="C268" s="131">
        <v>122</v>
      </c>
      <c r="D268" s="131">
        <f t="shared" si="373"/>
        <v>839</v>
      </c>
      <c r="E268" s="131">
        <v>88</v>
      </c>
      <c r="F268" s="131">
        <v>15</v>
      </c>
      <c r="G268" s="131">
        <f t="shared" si="374"/>
        <v>103</v>
      </c>
      <c r="H268" s="131">
        <v>3</v>
      </c>
      <c r="I268" s="131">
        <v>0</v>
      </c>
      <c r="J268" s="131">
        <f t="shared" si="375"/>
        <v>3</v>
      </c>
      <c r="K268" s="131">
        <v>12</v>
      </c>
      <c r="L268" s="131">
        <v>4</v>
      </c>
      <c r="M268" s="131">
        <f t="shared" si="376"/>
        <v>16</v>
      </c>
      <c r="N268" s="131">
        <v>19</v>
      </c>
      <c r="O268" s="131">
        <v>3</v>
      </c>
      <c r="P268" s="131">
        <f t="shared" si="377"/>
        <v>22</v>
      </c>
      <c r="Q268" s="131">
        <v>17</v>
      </c>
      <c r="R268" s="131">
        <v>4</v>
      </c>
      <c r="S268" s="131">
        <f t="shared" si="378"/>
        <v>21</v>
      </c>
      <c r="T268" s="131">
        <v>2</v>
      </c>
      <c r="U268" s="131">
        <v>0</v>
      </c>
      <c r="V268" s="131">
        <f t="shared" si="379"/>
        <v>2</v>
      </c>
      <c r="W268" s="131">
        <v>67</v>
      </c>
      <c r="X268" s="131">
        <v>18</v>
      </c>
      <c r="Y268" s="131">
        <f t="shared" si="381"/>
        <v>85</v>
      </c>
      <c r="Z268" s="131">
        <f t="shared" si="382"/>
        <v>925</v>
      </c>
      <c r="AA268" s="131">
        <f t="shared" si="383"/>
        <v>166</v>
      </c>
      <c r="AB268" s="132">
        <f t="shared" si="380"/>
        <v>1091</v>
      </c>
    </row>
    <row r="269" spans="1:28" x14ac:dyDescent="0.2">
      <c r="A269" s="133" t="s">
        <v>7</v>
      </c>
      <c r="B269" s="130">
        <v>95</v>
      </c>
      <c r="C269" s="131">
        <v>511</v>
      </c>
      <c r="D269" s="131">
        <f>SUM(B269:C269)</f>
        <v>606</v>
      </c>
      <c r="E269" s="131">
        <v>12</v>
      </c>
      <c r="F269" s="131">
        <v>21</v>
      </c>
      <c r="G269" s="131">
        <f t="shared" si="374"/>
        <v>33</v>
      </c>
      <c r="H269" s="131">
        <v>0</v>
      </c>
      <c r="I269" s="131">
        <v>2</v>
      </c>
      <c r="J269" s="131">
        <f t="shared" si="375"/>
        <v>2</v>
      </c>
      <c r="K269" s="131">
        <v>17</v>
      </c>
      <c r="L269" s="131">
        <v>43</v>
      </c>
      <c r="M269" s="131">
        <f t="shared" si="376"/>
        <v>60</v>
      </c>
      <c r="N269" s="131">
        <v>3</v>
      </c>
      <c r="O269" s="131">
        <v>18</v>
      </c>
      <c r="P269" s="131">
        <f t="shared" si="377"/>
        <v>21</v>
      </c>
      <c r="Q269" s="131">
        <v>59</v>
      </c>
      <c r="R269" s="131">
        <v>116</v>
      </c>
      <c r="S269" s="131">
        <f t="shared" si="378"/>
        <v>175</v>
      </c>
      <c r="T269" s="131">
        <v>0</v>
      </c>
      <c r="U269" s="131">
        <v>0</v>
      </c>
      <c r="V269" s="131">
        <f t="shared" si="379"/>
        <v>0</v>
      </c>
      <c r="W269" s="131">
        <v>4</v>
      </c>
      <c r="X269" s="131">
        <v>22</v>
      </c>
      <c r="Y269" s="131">
        <f t="shared" si="381"/>
        <v>26</v>
      </c>
      <c r="Z269" s="131">
        <f t="shared" si="382"/>
        <v>190</v>
      </c>
      <c r="AA269" s="131">
        <f t="shared" si="383"/>
        <v>733</v>
      </c>
      <c r="AB269" s="132">
        <f t="shared" si="380"/>
        <v>923</v>
      </c>
    </row>
    <row r="270" spans="1:28" x14ac:dyDescent="0.2">
      <c r="A270" s="133" t="s">
        <v>9</v>
      </c>
      <c r="B270" s="130">
        <v>546</v>
      </c>
      <c r="C270" s="131">
        <v>266</v>
      </c>
      <c r="D270" s="131">
        <f>SUM(B270:C270)</f>
        <v>812</v>
      </c>
      <c r="E270" s="131">
        <v>26</v>
      </c>
      <c r="F270" s="131">
        <v>19</v>
      </c>
      <c r="G270" s="131">
        <f t="shared" si="374"/>
        <v>45</v>
      </c>
      <c r="H270" s="131">
        <v>3</v>
      </c>
      <c r="I270" s="131">
        <v>0</v>
      </c>
      <c r="J270" s="131">
        <f t="shared" si="375"/>
        <v>3</v>
      </c>
      <c r="K270" s="131">
        <v>34</v>
      </c>
      <c r="L270" s="131">
        <v>20</v>
      </c>
      <c r="M270" s="131">
        <f t="shared" si="376"/>
        <v>54</v>
      </c>
      <c r="N270" s="131">
        <v>18</v>
      </c>
      <c r="O270" s="131">
        <v>6</v>
      </c>
      <c r="P270" s="131">
        <f t="shared" si="377"/>
        <v>24</v>
      </c>
      <c r="Q270" s="131">
        <v>24</v>
      </c>
      <c r="R270" s="131">
        <v>7</v>
      </c>
      <c r="S270" s="131">
        <f t="shared" si="378"/>
        <v>31</v>
      </c>
      <c r="T270" s="131">
        <v>1</v>
      </c>
      <c r="U270" s="131">
        <v>0</v>
      </c>
      <c r="V270" s="131">
        <f t="shared" si="379"/>
        <v>1</v>
      </c>
      <c r="W270" s="131">
        <v>41</v>
      </c>
      <c r="X270" s="131">
        <v>17</v>
      </c>
      <c r="Y270" s="131">
        <f t="shared" si="381"/>
        <v>58</v>
      </c>
      <c r="Z270" s="131">
        <f t="shared" si="382"/>
        <v>693</v>
      </c>
      <c r="AA270" s="131">
        <f t="shared" si="383"/>
        <v>335</v>
      </c>
      <c r="AB270" s="132">
        <f t="shared" si="380"/>
        <v>1028</v>
      </c>
    </row>
    <row r="271" spans="1:28" x14ac:dyDescent="0.2">
      <c r="A271" s="129" t="s">
        <v>8</v>
      </c>
      <c r="B271" s="130">
        <v>411</v>
      </c>
      <c r="C271" s="131">
        <v>90</v>
      </c>
      <c r="D271" s="131">
        <f t="shared" si="373"/>
        <v>501</v>
      </c>
      <c r="E271" s="131">
        <v>53</v>
      </c>
      <c r="F271" s="131">
        <v>3</v>
      </c>
      <c r="G271" s="131">
        <f t="shared" si="374"/>
        <v>56</v>
      </c>
      <c r="H271" s="131">
        <v>0</v>
      </c>
      <c r="I271" s="131">
        <v>1</v>
      </c>
      <c r="J271" s="131">
        <f t="shared" si="375"/>
        <v>1</v>
      </c>
      <c r="K271" s="131">
        <v>38</v>
      </c>
      <c r="L271" s="131">
        <v>7</v>
      </c>
      <c r="M271" s="131">
        <f t="shared" si="376"/>
        <v>45</v>
      </c>
      <c r="N271" s="131">
        <v>14</v>
      </c>
      <c r="O271" s="131">
        <v>6</v>
      </c>
      <c r="P271" s="131">
        <f t="shared" si="377"/>
        <v>20</v>
      </c>
      <c r="Q271" s="131">
        <v>13</v>
      </c>
      <c r="R271" s="131">
        <v>2</v>
      </c>
      <c r="S271" s="131">
        <f t="shared" si="378"/>
        <v>15</v>
      </c>
      <c r="T271" s="131">
        <v>0</v>
      </c>
      <c r="U271" s="131">
        <v>0</v>
      </c>
      <c r="V271" s="131">
        <f t="shared" si="379"/>
        <v>0</v>
      </c>
      <c r="W271" s="131">
        <v>32</v>
      </c>
      <c r="X271" s="131">
        <v>5</v>
      </c>
      <c r="Y271" s="131">
        <f t="shared" si="381"/>
        <v>37</v>
      </c>
      <c r="Z271" s="131">
        <f t="shared" si="382"/>
        <v>561</v>
      </c>
      <c r="AA271" s="131">
        <f t="shared" si="383"/>
        <v>114</v>
      </c>
      <c r="AB271" s="132">
        <f t="shared" si="380"/>
        <v>675</v>
      </c>
    </row>
    <row r="272" spans="1:28" x14ac:dyDescent="0.2">
      <c r="A272" s="129" t="s">
        <v>31</v>
      </c>
      <c r="B272" s="134">
        <v>0</v>
      </c>
      <c r="C272" s="135">
        <v>0</v>
      </c>
      <c r="D272" s="131">
        <f t="shared" si="373"/>
        <v>0</v>
      </c>
      <c r="E272" s="135">
        <v>0</v>
      </c>
      <c r="F272" s="135">
        <v>0</v>
      </c>
      <c r="G272" s="135">
        <v>0</v>
      </c>
      <c r="H272" s="135">
        <v>0</v>
      </c>
      <c r="I272" s="135">
        <v>0</v>
      </c>
      <c r="J272" s="135">
        <v>0</v>
      </c>
      <c r="K272" s="135">
        <v>0</v>
      </c>
      <c r="L272" s="135">
        <v>0</v>
      </c>
      <c r="M272" s="131">
        <f>SUM(K272:L272)</f>
        <v>0</v>
      </c>
      <c r="N272" s="135">
        <v>0</v>
      </c>
      <c r="O272" s="135">
        <v>0</v>
      </c>
      <c r="P272" s="131">
        <f t="shared" si="377"/>
        <v>0</v>
      </c>
      <c r="Q272" s="135">
        <v>0</v>
      </c>
      <c r="R272" s="135">
        <v>0</v>
      </c>
      <c r="S272" s="131">
        <f t="shared" si="378"/>
        <v>0</v>
      </c>
      <c r="T272" s="135">
        <v>0</v>
      </c>
      <c r="U272" s="135">
        <v>0</v>
      </c>
      <c r="V272" s="131">
        <f t="shared" si="379"/>
        <v>0</v>
      </c>
      <c r="W272" s="135">
        <v>0</v>
      </c>
      <c r="X272" s="135">
        <v>0</v>
      </c>
      <c r="Y272" s="135">
        <f t="shared" si="381"/>
        <v>0</v>
      </c>
      <c r="Z272" s="135">
        <f t="shared" si="382"/>
        <v>0</v>
      </c>
      <c r="AA272" s="135">
        <f t="shared" si="383"/>
        <v>0</v>
      </c>
      <c r="AB272" s="136">
        <f>SUM(Z272:AA272)</f>
        <v>0</v>
      </c>
    </row>
    <row r="273" spans="1:28" x14ac:dyDescent="0.2">
      <c r="A273" s="137" t="s">
        <v>50</v>
      </c>
      <c r="B273" s="134">
        <v>95</v>
      </c>
      <c r="C273" s="135">
        <v>46</v>
      </c>
      <c r="D273" s="135">
        <f t="shared" si="373"/>
        <v>141</v>
      </c>
      <c r="E273" s="135">
        <v>9</v>
      </c>
      <c r="F273" s="135">
        <v>7</v>
      </c>
      <c r="G273" s="135">
        <f t="shared" ref="G273" si="384">SUM(E273:F273)</f>
        <v>16</v>
      </c>
      <c r="H273" s="135">
        <v>0</v>
      </c>
      <c r="I273" s="135">
        <v>0</v>
      </c>
      <c r="J273" s="135">
        <f t="shared" ref="J273" si="385">SUM(H273:I273)</f>
        <v>0</v>
      </c>
      <c r="K273" s="135">
        <v>5</v>
      </c>
      <c r="L273" s="135">
        <v>2</v>
      </c>
      <c r="M273" s="135">
        <f t="shared" ref="M273" si="386">SUM(K273:L273)</f>
        <v>7</v>
      </c>
      <c r="N273" s="135">
        <v>3</v>
      </c>
      <c r="O273" s="135">
        <v>1</v>
      </c>
      <c r="P273" s="135">
        <f t="shared" si="377"/>
        <v>4</v>
      </c>
      <c r="Q273" s="135">
        <v>2</v>
      </c>
      <c r="R273" s="135">
        <v>1</v>
      </c>
      <c r="S273" s="131">
        <f t="shared" si="378"/>
        <v>3</v>
      </c>
      <c r="T273" s="135">
        <v>0</v>
      </c>
      <c r="U273" s="135">
        <v>0</v>
      </c>
      <c r="V273" s="131">
        <f t="shared" si="379"/>
        <v>0</v>
      </c>
      <c r="W273" s="135">
        <v>5</v>
      </c>
      <c r="X273" s="135">
        <v>1</v>
      </c>
      <c r="Y273" s="135">
        <f t="shared" si="381"/>
        <v>6</v>
      </c>
      <c r="Z273" s="135">
        <f t="shared" si="382"/>
        <v>119</v>
      </c>
      <c r="AA273" s="135">
        <f t="shared" si="383"/>
        <v>58</v>
      </c>
      <c r="AB273" s="136">
        <f t="shared" ref="AB273" si="387">SUM(Z273:AA273)</f>
        <v>177</v>
      </c>
    </row>
    <row r="274" spans="1:28" ht="13.5" thickBot="1" x14ac:dyDescent="0.25">
      <c r="A274" s="138" t="s">
        <v>3</v>
      </c>
      <c r="B274" s="139">
        <f t="shared" ref="B274:AB274" si="388">SUM(B266:B273)</f>
        <v>3033</v>
      </c>
      <c r="C274" s="140">
        <f t="shared" si="388"/>
        <v>2038</v>
      </c>
      <c r="D274" s="140">
        <f t="shared" si="388"/>
        <v>5071</v>
      </c>
      <c r="E274" s="140">
        <f t="shared" si="388"/>
        <v>298</v>
      </c>
      <c r="F274" s="140">
        <f t="shared" si="388"/>
        <v>108</v>
      </c>
      <c r="G274" s="140">
        <f t="shared" si="388"/>
        <v>406</v>
      </c>
      <c r="H274" s="140">
        <f t="shared" si="388"/>
        <v>11</v>
      </c>
      <c r="I274" s="140">
        <f t="shared" si="388"/>
        <v>4</v>
      </c>
      <c r="J274" s="140">
        <f t="shared" si="388"/>
        <v>15</v>
      </c>
      <c r="K274" s="140">
        <f t="shared" si="388"/>
        <v>186</v>
      </c>
      <c r="L274" s="140">
        <f t="shared" si="388"/>
        <v>132</v>
      </c>
      <c r="M274" s="140">
        <f t="shared" si="388"/>
        <v>318</v>
      </c>
      <c r="N274" s="140">
        <f t="shared" si="388"/>
        <v>105</v>
      </c>
      <c r="O274" s="140">
        <f t="shared" si="388"/>
        <v>77</v>
      </c>
      <c r="P274" s="140">
        <f t="shared" si="388"/>
        <v>182</v>
      </c>
      <c r="Q274" s="140">
        <f t="shared" si="388"/>
        <v>170</v>
      </c>
      <c r="R274" s="140">
        <f t="shared" si="388"/>
        <v>178</v>
      </c>
      <c r="S274" s="140">
        <f t="shared" si="388"/>
        <v>348</v>
      </c>
      <c r="T274" s="140">
        <f t="shared" si="388"/>
        <v>4</v>
      </c>
      <c r="U274" s="140">
        <f t="shared" si="388"/>
        <v>3</v>
      </c>
      <c r="V274" s="140">
        <f t="shared" si="388"/>
        <v>7</v>
      </c>
      <c r="W274" s="140">
        <f>SUM(W266:W273)</f>
        <v>210</v>
      </c>
      <c r="X274" s="140">
        <f>SUM(X266:X273)</f>
        <v>109</v>
      </c>
      <c r="Y274" s="140">
        <f>SUM(Y266:Y273)</f>
        <v>319</v>
      </c>
      <c r="Z274" s="140">
        <f t="shared" si="388"/>
        <v>4017</v>
      </c>
      <c r="AA274" s="140">
        <f t="shared" si="388"/>
        <v>2649</v>
      </c>
      <c r="AB274" s="141">
        <f t="shared" si="388"/>
        <v>6666</v>
      </c>
    </row>
    <row r="275" spans="1:28" ht="13.5" thickBot="1" x14ac:dyDescent="0.25">
      <c r="V275" s="118"/>
    </row>
    <row r="276" spans="1:28" ht="25.5" x14ac:dyDescent="0.2">
      <c r="A276" s="161" t="s">
        <v>56</v>
      </c>
      <c r="B276" s="152" t="s">
        <v>41</v>
      </c>
      <c r="C276" s="153" t="s">
        <v>41</v>
      </c>
      <c r="D276" s="154" t="s">
        <v>41</v>
      </c>
      <c r="E276" s="155" t="s">
        <v>42</v>
      </c>
      <c r="F276" s="153" t="s">
        <v>42</v>
      </c>
      <c r="G276" s="154" t="s">
        <v>42</v>
      </c>
      <c r="H276" s="157" t="s">
        <v>43</v>
      </c>
      <c r="I276" s="158" t="s">
        <v>43</v>
      </c>
      <c r="J276" s="159" t="s">
        <v>43</v>
      </c>
      <c r="K276" s="155" t="s">
        <v>44</v>
      </c>
      <c r="L276" s="153" t="s">
        <v>44</v>
      </c>
      <c r="M276" s="154" t="s">
        <v>44</v>
      </c>
      <c r="N276" s="155" t="s">
        <v>45</v>
      </c>
      <c r="O276" s="153" t="s">
        <v>45</v>
      </c>
      <c r="P276" s="154" t="s">
        <v>45</v>
      </c>
      <c r="Q276" s="155" t="s">
        <v>46</v>
      </c>
      <c r="R276" s="153" t="s">
        <v>46</v>
      </c>
      <c r="S276" s="154" t="s">
        <v>46</v>
      </c>
      <c r="T276" s="157" t="s">
        <v>47</v>
      </c>
      <c r="U276" s="158" t="s">
        <v>47</v>
      </c>
      <c r="V276" s="159" t="s">
        <v>47</v>
      </c>
      <c r="W276" s="158" t="s">
        <v>86</v>
      </c>
      <c r="X276" s="158" t="s">
        <v>86</v>
      </c>
      <c r="Y276" s="158" t="s">
        <v>86</v>
      </c>
      <c r="Z276" s="155" t="s">
        <v>3</v>
      </c>
      <c r="AA276" s="153" t="s">
        <v>3</v>
      </c>
      <c r="AB276" s="156" t="s">
        <v>3</v>
      </c>
    </row>
    <row r="277" spans="1:28" ht="13.5" thickBot="1" x14ac:dyDescent="0.25">
      <c r="A277" s="162"/>
      <c r="B277" s="122" t="s">
        <v>48</v>
      </c>
      <c r="C277" s="123" t="s">
        <v>49</v>
      </c>
      <c r="D277" s="123" t="s">
        <v>3</v>
      </c>
      <c r="E277" s="122" t="s">
        <v>48</v>
      </c>
      <c r="F277" s="123" t="s">
        <v>49</v>
      </c>
      <c r="G277" s="123" t="s">
        <v>3</v>
      </c>
      <c r="H277" s="122" t="s">
        <v>48</v>
      </c>
      <c r="I277" s="123" t="s">
        <v>49</v>
      </c>
      <c r="J277" s="123" t="s">
        <v>3</v>
      </c>
      <c r="K277" s="122" t="s">
        <v>48</v>
      </c>
      <c r="L277" s="123" t="s">
        <v>49</v>
      </c>
      <c r="M277" s="123" t="s">
        <v>3</v>
      </c>
      <c r="N277" s="122" t="s">
        <v>48</v>
      </c>
      <c r="O277" s="123" t="s">
        <v>49</v>
      </c>
      <c r="P277" s="123" t="s">
        <v>3</v>
      </c>
      <c r="Q277" s="122" t="s">
        <v>48</v>
      </c>
      <c r="R277" s="123" t="s">
        <v>49</v>
      </c>
      <c r="S277" s="123" t="s">
        <v>3</v>
      </c>
      <c r="T277" s="122" t="s">
        <v>48</v>
      </c>
      <c r="U277" s="123" t="s">
        <v>49</v>
      </c>
      <c r="V277" s="123" t="s">
        <v>3</v>
      </c>
      <c r="W277" s="122" t="s">
        <v>48</v>
      </c>
      <c r="X277" s="123" t="s">
        <v>49</v>
      </c>
      <c r="Y277" s="123" t="s">
        <v>3</v>
      </c>
      <c r="Z277" s="122" t="s">
        <v>48</v>
      </c>
      <c r="AA277" s="123" t="s">
        <v>49</v>
      </c>
      <c r="AB277" s="124" t="s">
        <v>3</v>
      </c>
    </row>
    <row r="278" spans="1:28" x14ac:dyDescent="0.2">
      <c r="A278" s="125" t="s">
        <v>4</v>
      </c>
      <c r="B278" s="126">
        <v>2768</v>
      </c>
      <c r="C278" s="127">
        <v>1759</v>
      </c>
      <c r="D278" s="127">
        <f t="shared" ref="D278:D285" si="389">SUM(B278:C278)</f>
        <v>4527</v>
      </c>
      <c r="E278" s="127">
        <v>383</v>
      </c>
      <c r="F278" s="127">
        <v>168</v>
      </c>
      <c r="G278" s="127">
        <f t="shared" ref="G278:G283" si="390">SUM(E278:F278)</f>
        <v>551</v>
      </c>
      <c r="H278" s="127">
        <v>16</v>
      </c>
      <c r="I278" s="127">
        <v>6</v>
      </c>
      <c r="J278" s="127">
        <f t="shared" ref="J278:J283" si="391">SUM(H278:I278)</f>
        <v>22</v>
      </c>
      <c r="K278" s="127">
        <v>117</v>
      </c>
      <c r="L278" s="127">
        <v>72</v>
      </c>
      <c r="M278" s="127">
        <f t="shared" ref="M278:M283" si="392">SUM(K278:L278)</f>
        <v>189</v>
      </c>
      <c r="N278" s="127">
        <v>143</v>
      </c>
      <c r="O278" s="127">
        <v>86</v>
      </c>
      <c r="P278" s="127">
        <f t="shared" ref="P278:P285" si="393">SUM(N278:O278)</f>
        <v>229</v>
      </c>
      <c r="Q278" s="127">
        <v>49</v>
      </c>
      <c r="R278" s="127">
        <v>40</v>
      </c>
      <c r="S278" s="127">
        <f t="shared" ref="S278:S285" si="394">SUM(Q278:R278)</f>
        <v>89</v>
      </c>
      <c r="T278" s="127">
        <v>5</v>
      </c>
      <c r="U278" s="127">
        <v>2</v>
      </c>
      <c r="V278" s="127">
        <f t="shared" ref="V278:V285" si="395">SUM(T278:U278)</f>
        <v>7</v>
      </c>
      <c r="W278" s="127">
        <v>137</v>
      </c>
      <c r="X278" s="127">
        <v>78</v>
      </c>
      <c r="Y278" s="127">
        <f>SUM(W278:X278)</f>
        <v>215</v>
      </c>
      <c r="Z278" s="127">
        <f>Q278+N278+K278+H278+E278+B278+T278+W278</f>
        <v>3618</v>
      </c>
      <c r="AA278" s="127">
        <f>R278+O278+L278+I278+F278+C278+U278+X278</f>
        <v>2211</v>
      </c>
      <c r="AB278" s="128">
        <f t="shared" ref="AB278:AB283" si="396">SUM(Z278:AA278)</f>
        <v>5829</v>
      </c>
    </row>
    <row r="279" spans="1:28" x14ac:dyDescent="0.2">
      <c r="A279" s="129" t="s">
        <v>6</v>
      </c>
      <c r="B279" s="130">
        <v>806</v>
      </c>
      <c r="C279" s="131">
        <v>1307</v>
      </c>
      <c r="D279" s="131">
        <f t="shared" si="389"/>
        <v>2113</v>
      </c>
      <c r="E279" s="131">
        <v>82</v>
      </c>
      <c r="F279" s="131">
        <v>75</v>
      </c>
      <c r="G279" s="131">
        <f t="shared" si="390"/>
        <v>157</v>
      </c>
      <c r="H279" s="131">
        <v>3</v>
      </c>
      <c r="I279" s="131">
        <v>3</v>
      </c>
      <c r="J279" s="131">
        <f t="shared" si="391"/>
        <v>6</v>
      </c>
      <c r="K279" s="131">
        <v>73</v>
      </c>
      <c r="L279" s="131">
        <v>76</v>
      </c>
      <c r="M279" s="131">
        <f t="shared" si="392"/>
        <v>149</v>
      </c>
      <c r="N279" s="131">
        <v>40</v>
      </c>
      <c r="O279" s="131">
        <v>41</v>
      </c>
      <c r="P279" s="131">
        <f t="shared" si="393"/>
        <v>81</v>
      </c>
      <c r="Q279" s="131">
        <v>63</v>
      </c>
      <c r="R279" s="131">
        <v>61</v>
      </c>
      <c r="S279" s="131">
        <f t="shared" si="394"/>
        <v>124</v>
      </c>
      <c r="T279" s="131">
        <v>0</v>
      </c>
      <c r="U279" s="131">
        <v>4</v>
      </c>
      <c r="V279" s="131">
        <f t="shared" si="395"/>
        <v>4</v>
      </c>
      <c r="W279" s="131">
        <v>29</v>
      </c>
      <c r="X279" s="131">
        <v>30</v>
      </c>
      <c r="Y279" s="131">
        <f t="shared" ref="Y279:Y285" si="397">SUM(W279:X279)</f>
        <v>59</v>
      </c>
      <c r="Z279" s="131">
        <f t="shared" ref="Z279:Z285" si="398">Q279+N279+K279+H279+E279+B279+T279+W279</f>
        <v>1096</v>
      </c>
      <c r="AA279" s="131">
        <f t="shared" ref="AA279:AA285" si="399">R279+O279+L279+I279+F279+C279+U279+X279</f>
        <v>1597</v>
      </c>
      <c r="AB279" s="132">
        <f t="shared" si="396"/>
        <v>2693</v>
      </c>
    </row>
    <row r="280" spans="1:28" x14ac:dyDescent="0.2">
      <c r="A280" s="133" t="s">
        <v>5</v>
      </c>
      <c r="B280" s="130">
        <v>1432</v>
      </c>
      <c r="C280" s="131">
        <v>255</v>
      </c>
      <c r="D280" s="131">
        <f t="shared" si="389"/>
        <v>1687</v>
      </c>
      <c r="E280" s="131">
        <v>163</v>
      </c>
      <c r="F280" s="131">
        <v>38</v>
      </c>
      <c r="G280" s="131">
        <f t="shared" si="390"/>
        <v>201</v>
      </c>
      <c r="H280" s="131">
        <v>7</v>
      </c>
      <c r="I280" s="131">
        <v>1</v>
      </c>
      <c r="J280" s="131">
        <f t="shared" si="391"/>
        <v>8</v>
      </c>
      <c r="K280" s="131">
        <v>27</v>
      </c>
      <c r="L280" s="131">
        <v>4</v>
      </c>
      <c r="M280" s="131">
        <f t="shared" si="392"/>
        <v>31</v>
      </c>
      <c r="N280" s="131">
        <v>42</v>
      </c>
      <c r="O280" s="131">
        <v>7</v>
      </c>
      <c r="P280" s="131">
        <f t="shared" si="393"/>
        <v>49</v>
      </c>
      <c r="Q280" s="131">
        <v>26</v>
      </c>
      <c r="R280" s="131">
        <v>8</v>
      </c>
      <c r="S280" s="131">
        <f t="shared" si="394"/>
        <v>34</v>
      </c>
      <c r="T280" s="131">
        <v>2</v>
      </c>
      <c r="U280" s="131">
        <v>0</v>
      </c>
      <c r="V280" s="131">
        <f t="shared" si="395"/>
        <v>2</v>
      </c>
      <c r="W280" s="131">
        <v>32</v>
      </c>
      <c r="X280" s="131">
        <v>4</v>
      </c>
      <c r="Y280" s="131">
        <f t="shared" si="397"/>
        <v>36</v>
      </c>
      <c r="Z280" s="131">
        <f t="shared" si="398"/>
        <v>1731</v>
      </c>
      <c r="AA280" s="131">
        <f t="shared" si="399"/>
        <v>317</v>
      </c>
      <c r="AB280" s="132">
        <f t="shared" si="396"/>
        <v>2048</v>
      </c>
    </row>
    <row r="281" spans="1:28" x14ac:dyDescent="0.2">
      <c r="A281" s="133" t="s">
        <v>7</v>
      </c>
      <c r="B281" s="130">
        <v>227</v>
      </c>
      <c r="C281" s="131">
        <v>1520</v>
      </c>
      <c r="D281" s="131">
        <f t="shared" si="389"/>
        <v>1747</v>
      </c>
      <c r="E281" s="131">
        <v>24</v>
      </c>
      <c r="F281" s="131">
        <v>76</v>
      </c>
      <c r="G281" s="131">
        <f t="shared" si="390"/>
        <v>100</v>
      </c>
      <c r="H281" s="131">
        <v>0</v>
      </c>
      <c r="I281" s="131">
        <v>11</v>
      </c>
      <c r="J281" s="131">
        <f t="shared" si="391"/>
        <v>11</v>
      </c>
      <c r="K281" s="131">
        <v>34</v>
      </c>
      <c r="L281" s="131">
        <v>131</v>
      </c>
      <c r="M281" s="131">
        <f t="shared" si="392"/>
        <v>165</v>
      </c>
      <c r="N281" s="131">
        <v>11</v>
      </c>
      <c r="O281" s="131">
        <v>52</v>
      </c>
      <c r="P281" s="131">
        <f t="shared" si="393"/>
        <v>63</v>
      </c>
      <c r="Q281" s="131">
        <v>113</v>
      </c>
      <c r="R281" s="131">
        <v>266</v>
      </c>
      <c r="S281" s="131">
        <f t="shared" si="394"/>
        <v>379</v>
      </c>
      <c r="T281" s="131">
        <v>0</v>
      </c>
      <c r="U281" s="131">
        <v>1</v>
      </c>
      <c r="V281" s="131">
        <f t="shared" si="395"/>
        <v>1</v>
      </c>
      <c r="W281" s="131">
        <v>12</v>
      </c>
      <c r="X281" s="131">
        <v>37</v>
      </c>
      <c r="Y281" s="131">
        <f t="shared" si="397"/>
        <v>49</v>
      </c>
      <c r="Z281" s="131">
        <f t="shared" si="398"/>
        <v>421</v>
      </c>
      <c r="AA281" s="131">
        <f t="shared" si="399"/>
        <v>2094</v>
      </c>
      <c r="AB281" s="132">
        <f t="shared" si="396"/>
        <v>2515</v>
      </c>
    </row>
    <row r="282" spans="1:28" x14ac:dyDescent="0.2">
      <c r="A282" s="133" t="s">
        <v>9</v>
      </c>
      <c r="B282" s="130">
        <v>1166</v>
      </c>
      <c r="C282" s="131">
        <v>560</v>
      </c>
      <c r="D282" s="131">
        <f t="shared" si="389"/>
        <v>1726</v>
      </c>
      <c r="E282" s="131">
        <v>87</v>
      </c>
      <c r="F282" s="131">
        <v>50</v>
      </c>
      <c r="G282" s="131">
        <f t="shared" si="390"/>
        <v>137</v>
      </c>
      <c r="H282" s="131">
        <v>5</v>
      </c>
      <c r="I282" s="131">
        <v>3</v>
      </c>
      <c r="J282" s="131">
        <f t="shared" si="391"/>
        <v>8</v>
      </c>
      <c r="K282" s="131">
        <v>73</v>
      </c>
      <c r="L282" s="131">
        <v>47</v>
      </c>
      <c r="M282" s="131">
        <f t="shared" si="392"/>
        <v>120</v>
      </c>
      <c r="N282" s="131">
        <v>37</v>
      </c>
      <c r="O282" s="131">
        <v>19</v>
      </c>
      <c r="P282" s="131">
        <f t="shared" si="393"/>
        <v>56</v>
      </c>
      <c r="Q282" s="131">
        <v>39</v>
      </c>
      <c r="R282" s="131">
        <v>13</v>
      </c>
      <c r="S282" s="131">
        <f t="shared" si="394"/>
        <v>52</v>
      </c>
      <c r="T282" s="131">
        <v>2</v>
      </c>
      <c r="U282" s="131">
        <v>1</v>
      </c>
      <c r="V282" s="131">
        <f t="shared" si="395"/>
        <v>3</v>
      </c>
      <c r="W282" s="131">
        <v>48</v>
      </c>
      <c r="X282" s="131">
        <v>29</v>
      </c>
      <c r="Y282" s="131">
        <f t="shared" si="397"/>
        <v>77</v>
      </c>
      <c r="Z282" s="131">
        <f t="shared" si="398"/>
        <v>1457</v>
      </c>
      <c r="AA282" s="131">
        <f t="shared" si="399"/>
        <v>722</v>
      </c>
      <c r="AB282" s="132">
        <f t="shared" si="396"/>
        <v>2179</v>
      </c>
    </row>
    <row r="283" spans="1:28" x14ac:dyDescent="0.2">
      <c r="A283" s="129" t="s">
        <v>8</v>
      </c>
      <c r="B283" s="130">
        <v>1029</v>
      </c>
      <c r="C283" s="131">
        <v>198</v>
      </c>
      <c r="D283" s="131">
        <f t="shared" si="389"/>
        <v>1227</v>
      </c>
      <c r="E283" s="131">
        <v>98</v>
      </c>
      <c r="F283" s="131">
        <v>10</v>
      </c>
      <c r="G283" s="131">
        <f t="shared" si="390"/>
        <v>108</v>
      </c>
      <c r="H283" s="131">
        <v>2</v>
      </c>
      <c r="I283" s="131">
        <v>1</v>
      </c>
      <c r="J283" s="131">
        <f t="shared" si="391"/>
        <v>3</v>
      </c>
      <c r="K283" s="131">
        <v>80</v>
      </c>
      <c r="L283" s="131">
        <v>23</v>
      </c>
      <c r="M283" s="131">
        <f t="shared" si="392"/>
        <v>103</v>
      </c>
      <c r="N283" s="131">
        <v>33</v>
      </c>
      <c r="O283" s="131">
        <v>7</v>
      </c>
      <c r="P283" s="131">
        <f t="shared" si="393"/>
        <v>40</v>
      </c>
      <c r="Q283" s="131">
        <v>14</v>
      </c>
      <c r="R283" s="131">
        <v>1</v>
      </c>
      <c r="S283" s="131">
        <f t="shared" si="394"/>
        <v>15</v>
      </c>
      <c r="T283" s="131">
        <v>1</v>
      </c>
      <c r="U283" s="131">
        <v>0</v>
      </c>
      <c r="V283" s="131">
        <f t="shared" si="395"/>
        <v>1</v>
      </c>
      <c r="W283" s="131">
        <v>26</v>
      </c>
      <c r="X283" s="131">
        <v>10</v>
      </c>
      <c r="Y283" s="131">
        <f t="shared" si="397"/>
        <v>36</v>
      </c>
      <c r="Z283" s="131">
        <f t="shared" si="398"/>
        <v>1283</v>
      </c>
      <c r="AA283" s="131">
        <f t="shared" si="399"/>
        <v>250</v>
      </c>
      <c r="AB283" s="132">
        <f t="shared" si="396"/>
        <v>1533</v>
      </c>
    </row>
    <row r="284" spans="1:28" x14ac:dyDescent="0.2">
      <c r="A284" s="129" t="s">
        <v>31</v>
      </c>
      <c r="B284" s="134">
        <v>82</v>
      </c>
      <c r="C284" s="135">
        <v>106</v>
      </c>
      <c r="D284" s="131">
        <f t="shared" si="389"/>
        <v>188</v>
      </c>
      <c r="E284" s="135">
        <v>9</v>
      </c>
      <c r="F284" s="135">
        <v>7</v>
      </c>
      <c r="G284" s="135">
        <v>0</v>
      </c>
      <c r="H284" s="135">
        <v>0</v>
      </c>
      <c r="I284" s="135">
        <v>2</v>
      </c>
      <c r="J284" s="135">
        <v>0</v>
      </c>
      <c r="K284" s="135">
        <v>42</v>
      </c>
      <c r="L284" s="135">
        <v>56</v>
      </c>
      <c r="M284" s="131">
        <f>SUM(K284:L284)</f>
        <v>98</v>
      </c>
      <c r="N284" s="135">
        <v>9</v>
      </c>
      <c r="O284" s="135">
        <v>5</v>
      </c>
      <c r="P284" s="131">
        <f t="shared" si="393"/>
        <v>14</v>
      </c>
      <c r="Q284" s="135">
        <v>5</v>
      </c>
      <c r="R284" s="135">
        <v>14</v>
      </c>
      <c r="S284" s="131">
        <f t="shared" si="394"/>
        <v>19</v>
      </c>
      <c r="T284" s="135">
        <v>0</v>
      </c>
      <c r="U284" s="135">
        <v>0</v>
      </c>
      <c r="V284" s="131">
        <f t="shared" si="395"/>
        <v>0</v>
      </c>
      <c r="W284" s="135">
        <v>6</v>
      </c>
      <c r="X284" s="135">
        <v>7</v>
      </c>
      <c r="Y284" s="135">
        <f t="shared" si="397"/>
        <v>13</v>
      </c>
      <c r="Z284" s="135">
        <f>Q284+N284+K284+H284+E284+B284+T284+W284</f>
        <v>153</v>
      </c>
      <c r="AA284" s="135">
        <f t="shared" si="399"/>
        <v>197</v>
      </c>
      <c r="AB284" s="136">
        <f>SUM(Z284:AA284)</f>
        <v>350</v>
      </c>
    </row>
    <row r="285" spans="1:28" x14ac:dyDescent="0.2">
      <c r="A285" s="137" t="s">
        <v>50</v>
      </c>
      <c r="B285" s="134">
        <v>310</v>
      </c>
      <c r="C285" s="135">
        <v>162</v>
      </c>
      <c r="D285" s="135">
        <f t="shared" si="389"/>
        <v>472</v>
      </c>
      <c r="E285" s="135">
        <v>58</v>
      </c>
      <c r="F285" s="135">
        <v>14</v>
      </c>
      <c r="G285" s="135">
        <f t="shared" ref="G285" si="400">SUM(E285:F285)</f>
        <v>72</v>
      </c>
      <c r="H285" s="135">
        <v>0</v>
      </c>
      <c r="I285" s="135">
        <v>1</v>
      </c>
      <c r="J285" s="135">
        <f t="shared" ref="J285" si="401">SUM(H285:I285)</f>
        <v>1</v>
      </c>
      <c r="K285" s="135">
        <v>12</v>
      </c>
      <c r="L285" s="135">
        <v>11</v>
      </c>
      <c r="M285" s="135">
        <f t="shared" ref="M285" si="402">SUM(K285:L285)</f>
        <v>23</v>
      </c>
      <c r="N285" s="135">
        <v>16</v>
      </c>
      <c r="O285" s="135">
        <v>8</v>
      </c>
      <c r="P285" s="135">
        <f t="shared" si="393"/>
        <v>24</v>
      </c>
      <c r="Q285" s="135">
        <v>4</v>
      </c>
      <c r="R285" s="135">
        <v>3</v>
      </c>
      <c r="S285" s="131">
        <f t="shared" si="394"/>
        <v>7</v>
      </c>
      <c r="T285" s="135">
        <v>0</v>
      </c>
      <c r="U285" s="135">
        <v>0</v>
      </c>
      <c r="V285" s="131">
        <f t="shared" si="395"/>
        <v>0</v>
      </c>
      <c r="W285" s="135">
        <v>22</v>
      </c>
      <c r="X285" s="135">
        <v>11</v>
      </c>
      <c r="Y285" s="135">
        <f t="shared" si="397"/>
        <v>33</v>
      </c>
      <c r="Z285" s="135">
        <f t="shared" si="398"/>
        <v>422</v>
      </c>
      <c r="AA285" s="135">
        <f t="shared" si="399"/>
        <v>210</v>
      </c>
      <c r="AB285" s="136">
        <f t="shared" ref="AB285" si="403">SUM(Z285:AA285)</f>
        <v>632</v>
      </c>
    </row>
    <row r="286" spans="1:28" ht="13.5" thickBot="1" x14ac:dyDescent="0.25">
      <c r="A286" s="138" t="s">
        <v>3</v>
      </c>
      <c r="B286" s="139">
        <f t="shared" ref="B286:AB286" si="404">SUM(B278:B285)</f>
        <v>7820</v>
      </c>
      <c r="C286" s="140">
        <f t="shared" si="404"/>
        <v>5867</v>
      </c>
      <c r="D286" s="140">
        <f t="shared" si="404"/>
        <v>13687</v>
      </c>
      <c r="E286" s="140">
        <f t="shared" si="404"/>
        <v>904</v>
      </c>
      <c r="F286" s="140">
        <f t="shared" si="404"/>
        <v>438</v>
      </c>
      <c r="G286" s="140">
        <f t="shared" si="404"/>
        <v>1326</v>
      </c>
      <c r="H286" s="140">
        <f t="shared" si="404"/>
        <v>33</v>
      </c>
      <c r="I286" s="140">
        <f t="shared" si="404"/>
        <v>28</v>
      </c>
      <c r="J286" s="140">
        <f t="shared" si="404"/>
        <v>59</v>
      </c>
      <c r="K286" s="140">
        <f t="shared" si="404"/>
        <v>458</v>
      </c>
      <c r="L286" s="140">
        <f t="shared" si="404"/>
        <v>420</v>
      </c>
      <c r="M286" s="140">
        <f t="shared" si="404"/>
        <v>878</v>
      </c>
      <c r="N286" s="140">
        <f t="shared" si="404"/>
        <v>331</v>
      </c>
      <c r="O286" s="140">
        <f t="shared" si="404"/>
        <v>225</v>
      </c>
      <c r="P286" s="140">
        <f t="shared" si="404"/>
        <v>556</v>
      </c>
      <c r="Q286" s="140">
        <f t="shared" si="404"/>
        <v>313</v>
      </c>
      <c r="R286" s="140">
        <f t="shared" si="404"/>
        <v>406</v>
      </c>
      <c r="S286" s="140">
        <f t="shared" si="404"/>
        <v>719</v>
      </c>
      <c r="T286" s="140">
        <f t="shared" si="404"/>
        <v>10</v>
      </c>
      <c r="U286" s="140">
        <f t="shared" si="404"/>
        <v>8</v>
      </c>
      <c r="V286" s="140">
        <f t="shared" si="404"/>
        <v>18</v>
      </c>
      <c r="W286" s="140">
        <f>SUM(W278:W285)</f>
        <v>312</v>
      </c>
      <c r="X286" s="140">
        <f>SUM(X278:X285)</f>
        <v>206</v>
      </c>
      <c r="Y286" s="140">
        <f>SUM(Y278:Y285)</f>
        <v>518</v>
      </c>
      <c r="Z286" s="140">
        <f t="shared" si="404"/>
        <v>10181</v>
      </c>
      <c r="AA286" s="140">
        <f t="shared" si="404"/>
        <v>7598</v>
      </c>
      <c r="AB286" s="141">
        <f t="shared" si="404"/>
        <v>17779</v>
      </c>
    </row>
    <row r="287" spans="1:28" ht="13.5" thickBot="1" x14ac:dyDescent="0.25">
      <c r="V287" s="118"/>
    </row>
    <row r="288" spans="1:28" ht="25.5" x14ac:dyDescent="0.2">
      <c r="A288" s="161" t="s">
        <v>57</v>
      </c>
      <c r="B288" s="152" t="s">
        <v>41</v>
      </c>
      <c r="C288" s="153" t="s">
        <v>41</v>
      </c>
      <c r="D288" s="154" t="s">
        <v>41</v>
      </c>
      <c r="E288" s="155" t="s">
        <v>42</v>
      </c>
      <c r="F288" s="153" t="s">
        <v>42</v>
      </c>
      <c r="G288" s="154" t="s">
        <v>42</v>
      </c>
      <c r="H288" s="157" t="s">
        <v>43</v>
      </c>
      <c r="I288" s="158" t="s">
        <v>43</v>
      </c>
      <c r="J288" s="159" t="s">
        <v>43</v>
      </c>
      <c r="K288" s="155" t="s">
        <v>44</v>
      </c>
      <c r="L288" s="153" t="s">
        <v>44</v>
      </c>
      <c r="M288" s="154" t="s">
        <v>44</v>
      </c>
      <c r="N288" s="155" t="s">
        <v>45</v>
      </c>
      <c r="O288" s="153" t="s">
        <v>45</v>
      </c>
      <c r="P288" s="154" t="s">
        <v>45</v>
      </c>
      <c r="Q288" s="155" t="s">
        <v>46</v>
      </c>
      <c r="R288" s="153" t="s">
        <v>46</v>
      </c>
      <c r="S288" s="154" t="s">
        <v>46</v>
      </c>
      <c r="T288" s="157" t="s">
        <v>47</v>
      </c>
      <c r="U288" s="158" t="s">
        <v>47</v>
      </c>
      <c r="V288" s="159" t="s">
        <v>47</v>
      </c>
      <c r="W288" s="158" t="s">
        <v>86</v>
      </c>
      <c r="X288" s="158" t="s">
        <v>86</v>
      </c>
      <c r="Y288" s="158" t="s">
        <v>86</v>
      </c>
      <c r="Z288" s="155" t="s">
        <v>3</v>
      </c>
      <c r="AA288" s="153" t="s">
        <v>3</v>
      </c>
      <c r="AB288" s="156" t="s">
        <v>3</v>
      </c>
    </row>
    <row r="289" spans="1:28" ht="13.5" thickBot="1" x14ac:dyDescent="0.25">
      <c r="A289" s="162"/>
      <c r="B289" s="122" t="s">
        <v>48</v>
      </c>
      <c r="C289" s="123" t="s">
        <v>49</v>
      </c>
      <c r="D289" s="123" t="s">
        <v>3</v>
      </c>
      <c r="E289" s="122" t="s">
        <v>48</v>
      </c>
      <c r="F289" s="123" t="s">
        <v>49</v>
      </c>
      <c r="G289" s="123" t="s">
        <v>3</v>
      </c>
      <c r="H289" s="122" t="s">
        <v>48</v>
      </c>
      <c r="I289" s="123" t="s">
        <v>49</v>
      </c>
      <c r="J289" s="123" t="s">
        <v>3</v>
      </c>
      <c r="K289" s="122" t="s">
        <v>48</v>
      </c>
      <c r="L289" s="123" t="s">
        <v>49</v>
      </c>
      <c r="M289" s="123" t="s">
        <v>3</v>
      </c>
      <c r="N289" s="122" t="s">
        <v>48</v>
      </c>
      <c r="O289" s="123" t="s">
        <v>49</v>
      </c>
      <c r="P289" s="123" t="s">
        <v>3</v>
      </c>
      <c r="Q289" s="122" t="s">
        <v>48</v>
      </c>
      <c r="R289" s="123" t="s">
        <v>49</v>
      </c>
      <c r="S289" s="123" t="s">
        <v>3</v>
      </c>
      <c r="T289" s="122" t="s">
        <v>48</v>
      </c>
      <c r="U289" s="123" t="s">
        <v>49</v>
      </c>
      <c r="V289" s="123" t="s">
        <v>3</v>
      </c>
      <c r="W289" s="122" t="s">
        <v>48</v>
      </c>
      <c r="X289" s="123" t="s">
        <v>49</v>
      </c>
      <c r="Y289" s="123" t="s">
        <v>3</v>
      </c>
      <c r="Z289" s="122" t="s">
        <v>48</v>
      </c>
      <c r="AA289" s="123" t="s">
        <v>49</v>
      </c>
      <c r="AB289" s="124" t="s">
        <v>3</v>
      </c>
    </row>
    <row r="290" spans="1:28" x14ac:dyDescent="0.2">
      <c r="A290" s="125" t="s">
        <v>4</v>
      </c>
      <c r="B290" s="126">
        <v>3005</v>
      </c>
      <c r="C290" s="127">
        <v>1866</v>
      </c>
      <c r="D290" s="127">
        <f t="shared" ref="D290:D297" si="405">SUM(B290:C290)</f>
        <v>4871</v>
      </c>
      <c r="E290" s="127">
        <v>400</v>
      </c>
      <c r="F290" s="127">
        <v>189</v>
      </c>
      <c r="G290" s="127">
        <f t="shared" ref="G290:G295" si="406">SUM(E290:F290)</f>
        <v>589</v>
      </c>
      <c r="H290" s="127">
        <v>17</v>
      </c>
      <c r="I290" s="127">
        <v>8</v>
      </c>
      <c r="J290" s="127">
        <f t="shared" ref="J290:J295" si="407">SUM(H290:I290)</f>
        <v>25</v>
      </c>
      <c r="K290" s="127">
        <v>133</v>
      </c>
      <c r="L290" s="127">
        <v>86</v>
      </c>
      <c r="M290" s="127">
        <f t="shared" ref="M290:M295" si="408">SUM(K290:L290)</f>
        <v>219</v>
      </c>
      <c r="N290" s="127">
        <v>147</v>
      </c>
      <c r="O290" s="127">
        <v>91</v>
      </c>
      <c r="P290" s="127">
        <f t="shared" ref="P290:P297" si="409">SUM(N290:O290)</f>
        <v>238</v>
      </c>
      <c r="Q290" s="127">
        <v>50</v>
      </c>
      <c r="R290" s="127">
        <v>39</v>
      </c>
      <c r="S290" s="127">
        <f t="shared" ref="S290:S297" si="410">SUM(Q290:R290)</f>
        <v>89</v>
      </c>
      <c r="T290" s="127">
        <v>6</v>
      </c>
      <c r="U290" s="127">
        <v>2</v>
      </c>
      <c r="V290" s="127">
        <f t="shared" ref="V290:V297" si="411">SUM(T290:U290)</f>
        <v>8</v>
      </c>
      <c r="W290" s="127">
        <v>151</v>
      </c>
      <c r="X290" s="127">
        <v>82</v>
      </c>
      <c r="Y290" s="127">
        <f>SUM(W290:X290)</f>
        <v>233</v>
      </c>
      <c r="Z290" s="127">
        <f>Q290+N290+K290+H290+E290+B290+T290+W290</f>
        <v>3909</v>
      </c>
      <c r="AA290" s="127">
        <f>R290+O290+L290+I290+F290+C290+U290+X290</f>
        <v>2363</v>
      </c>
      <c r="AB290" s="128">
        <f t="shared" ref="AB290:AB295" si="412">SUM(Z290:AA290)</f>
        <v>6272</v>
      </c>
    </row>
    <row r="291" spans="1:28" x14ac:dyDescent="0.2">
      <c r="A291" s="129" t="s">
        <v>6</v>
      </c>
      <c r="B291" s="130">
        <v>863</v>
      </c>
      <c r="C291" s="131">
        <v>1384</v>
      </c>
      <c r="D291" s="131">
        <f t="shared" si="405"/>
        <v>2247</v>
      </c>
      <c r="E291" s="131">
        <v>96</v>
      </c>
      <c r="F291" s="131">
        <v>87</v>
      </c>
      <c r="G291" s="131">
        <f t="shared" si="406"/>
        <v>183</v>
      </c>
      <c r="H291" s="131">
        <v>3</v>
      </c>
      <c r="I291" s="131">
        <v>7</v>
      </c>
      <c r="J291" s="131">
        <f t="shared" si="407"/>
        <v>10</v>
      </c>
      <c r="K291" s="131">
        <v>75</v>
      </c>
      <c r="L291" s="131">
        <v>80</v>
      </c>
      <c r="M291" s="131">
        <f t="shared" si="408"/>
        <v>155</v>
      </c>
      <c r="N291" s="131">
        <v>41</v>
      </c>
      <c r="O291" s="131">
        <v>48</v>
      </c>
      <c r="P291" s="131">
        <f t="shared" si="409"/>
        <v>89</v>
      </c>
      <c r="Q291" s="131">
        <v>50</v>
      </c>
      <c r="R291" s="131">
        <v>63</v>
      </c>
      <c r="S291" s="131">
        <f t="shared" si="410"/>
        <v>113</v>
      </c>
      <c r="T291" s="131">
        <v>0</v>
      </c>
      <c r="U291" s="131">
        <v>4</v>
      </c>
      <c r="V291" s="131">
        <f t="shared" si="411"/>
        <v>4</v>
      </c>
      <c r="W291" s="131">
        <v>31</v>
      </c>
      <c r="X291" s="131">
        <v>26</v>
      </c>
      <c r="Y291" s="131">
        <f t="shared" ref="Y291:Y297" si="413">SUM(W291:X291)</f>
        <v>57</v>
      </c>
      <c r="Z291" s="131">
        <f t="shared" ref="Z291:Z295" si="414">Q291+N291+K291+H291+E291+B291+T291+W291</f>
        <v>1159</v>
      </c>
      <c r="AA291" s="131">
        <f t="shared" ref="AA291:AA297" si="415">R291+O291+L291+I291+F291+C291+U291+X291</f>
        <v>1699</v>
      </c>
      <c r="AB291" s="132">
        <f t="shared" si="412"/>
        <v>2858</v>
      </c>
    </row>
    <row r="292" spans="1:28" x14ac:dyDescent="0.2">
      <c r="A292" s="133" t="s">
        <v>5</v>
      </c>
      <c r="B292" s="130">
        <v>1508</v>
      </c>
      <c r="C292" s="131">
        <v>269</v>
      </c>
      <c r="D292" s="131">
        <f t="shared" si="405"/>
        <v>1777</v>
      </c>
      <c r="E292" s="131">
        <v>176</v>
      </c>
      <c r="F292" s="131">
        <v>39</v>
      </c>
      <c r="G292" s="131">
        <f t="shared" si="406"/>
        <v>215</v>
      </c>
      <c r="H292" s="131">
        <v>10</v>
      </c>
      <c r="I292" s="131">
        <v>0</v>
      </c>
      <c r="J292" s="131">
        <f t="shared" si="407"/>
        <v>10</v>
      </c>
      <c r="K292" s="131">
        <v>33</v>
      </c>
      <c r="L292" s="131">
        <v>4</v>
      </c>
      <c r="M292" s="131">
        <f t="shared" si="408"/>
        <v>37</v>
      </c>
      <c r="N292" s="131">
        <v>38</v>
      </c>
      <c r="O292" s="131">
        <v>7</v>
      </c>
      <c r="P292" s="131">
        <f t="shared" si="409"/>
        <v>45</v>
      </c>
      <c r="Q292" s="131">
        <v>27</v>
      </c>
      <c r="R292" s="131">
        <v>7</v>
      </c>
      <c r="S292" s="131">
        <f t="shared" si="410"/>
        <v>34</v>
      </c>
      <c r="T292" s="131">
        <v>2</v>
      </c>
      <c r="U292" s="131">
        <v>0</v>
      </c>
      <c r="V292" s="131">
        <f t="shared" si="411"/>
        <v>2</v>
      </c>
      <c r="W292" s="131">
        <v>32</v>
      </c>
      <c r="X292" s="131">
        <v>4</v>
      </c>
      <c r="Y292" s="131">
        <f t="shared" si="413"/>
        <v>36</v>
      </c>
      <c r="Z292" s="131">
        <f t="shared" si="414"/>
        <v>1826</v>
      </c>
      <c r="AA292" s="131">
        <f t="shared" si="415"/>
        <v>330</v>
      </c>
      <c r="AB292" s="132">
        <f t="shared" si="412"/>
        <v>2156</v>
      </c>
    </row>
    <row r="293" spans="1:28" x14ac:dyDescent="0.2">
      <c r="A293" s="133" t="s">
        <v>7</v>
      </c>
      <c r="B293" s="130">
        <v>245</v>
      </c>
      <c r="C293" s="131">
        <v>1576</v>
      </c>
      <c r="D293" s="131">
        <f t="shared" si="405"/>
        <v>1821</v>
      </c>
      <c r="E293" s="131">
        <v>25</v>
      </c>
      <c r="F293" s="131">
        <v>96</v>
      </c>
      <c r="G293" s="131">
        <f t="shared" si="406"/>
        <v>121</v>
      </c>
      <c r="H293" s="131">
        <v>0</v>
      </c>
      <c r="I293" s="131">
        <v>11</v>
      </c>
      <c r="J293" s="131">
        <f t="shared" si="407"/>
        <v>11</v>
      </c>
      <c r="K293" s="131">
        <v>31</v>
      </c>
      <c r="L293" s="131">
        <v>125</v>
      </c>
      <c r="M293" s="131">
        <f t="shared" si="408"/>
        <v>156</v>
      </c>
      <c r="N293" s="131">
        <v>9</v>
      </c>
      <c r="O293" s="131">
        <v>50</v>
      </c>
      <c r="P293" s="131">
        <f t="shared" si="409"/>
        <v>59</v>
      </c>
      <c r="Q293" s="131">
        <v>102</v>
      </c>
      <c r="R293" s="131">
        <v>264</v>
      </c>
      <c r="S293" s="131">
        <f t="shared" si="410"/>
        <v>366</v>
      </c>
      <c r="T293" s="131">
        <v>0</v>
      </c>
      <c r="U293" s="131">
        <v>0</v>
      </c>
      <c r="V293" s="131">
        <f t="shared" si="411"/>
        <v>0</v>
      </c>
      <c r="W293" s="131">
        <v>11</v>
      </c>
      <c r="X293" s="131">
        <v>37</v>
      </c>
      <c r="Y293" s="131">
        <f t="shared" si="413"/>
        <v>48</v>
      </c>
      <c r="Z293" s="131">
        <f t="shared" si="414"/>
        <v>423</v>
      </c>
      <c r="AA293" s="131">
        <f t="shared" si="415"/>
        <v>2159</v>
      </c>
      <c r="AB293" s="132">
        <f t="shared" si="412"/>
        <v>2582</v>
      </c>
    </row>
    <row r="294" spans="1:28" x14ac:dyDescent="0.2">
      <c r="A294" s="133" t="s">
        <v>9</v>
      </c>
      <c r="B294" s="130">
        <v>1247</v>
      </c>
      <c r="C294" s="131">
        <v>604</v>
      </c>
      <c r="D294" s="131">
        <f t="shared" si="405"/>
        <v>1851</v>
      </c>
      <c r="E294" s="131">
        <v>95</v>
      </c>
      <c r="F294" s="131">
        <v>55</v>
      </c>
      <c r="G294" s="131">
        <f t="shared" si="406"/>
        <v>150</v>
      </c>
      <c r="H294" s="131">
        <v>6</v>
      </c>
      <c r="I294" s="131">
        <v>3</v>
      </c>
      <c r="J294" s="131">
        <f t="shared" si="407"/>
        <v>9</v>
      </c>
      <c r="K294" s="131">
        <v>69</v>
      </c>
      <c r="L294" s="131">
        <v>50</v>
      </c>
      <c r="M294" s="131">
        <f t="shared" si="408"/>
        <v>119</v>
      </c>
      <c r="N294" s="131">
        <v>36</v>
      </c>
      <c r="O294" s="131">
        <v>22</v>
      </c>
      <c r="P294" s="131">
        <f t="shared" si="409"/>
        <v>58</v>
      </c>
      <c r="Q294" s="131">
        <v>38</v>
      </c>
      <c r="R294" s="131">
        <v>12</v>
      </c>
      <c r="S294" s="131">
        <f t="shared" si="410"/>
        <v>50</v>
      </c>
      <c r="T294" s="131">
        <v>2</v>
      </c>
      <c r="U294" s="131">
        <v>1</v>
      </c>
      <c r="V294" s="131">
        <f t="shared" si="411"/>
        <v>3</v>
      </c>
      <c r="W294" s="131">
        <v>57</v>
      </c>
      <c r="X294" s="131">
        <v>28</v>
      </c>
      <c r="Y294" s="131">
        <f t="shared" si="413"/>
        <v>85</v>
      </c>
      <c r="Z294" s="131">
        <f t="shared" si="414"/>
        <v>1550</v>
      </c>
      <c r="AA294" s="131">
        <f t="shared" si="415"/>
        <v>775</v>
      </c>
      <c r="AB294" s="132">
        <f t="shared" si="412"/>
        <v>2325</v>
      </c>
    </row>
    <row r="295" spans="1:28" x14ac:dyDescent="0.2">
      <c r="A295" s="129" t="s">
        <v>8</v>
      </c>
      <c r="B295" s="130">
        <v>1088</v>
      </c>
      <c r="C295" s="131">
        <v>213</v>
      </c>
      <c r="D295" s="131">
        <f t="shared" si="405"/>
        <v>1301</v>
      </c>
      <c r="E295" s="131">
        <v>111</v>
      </c>
      <c r="F295" s="131">
        <v>12</v>
      </c>
      <c r="G295" s="131">
        <f t="shared" si="406"/>
        <v>123</v>
      </c>
      <c r="H295" s="131">
        <v>2</v>
      </c>
      <c r="I295" s="131">
        <v>1</v>
      </c>
      <c r="J295" s="131">
        <f t="shared" si="407"/>
        <v>3</v>
      </c>
      <c r="K295" s="131">
        <v>88</v>
      </c>
      <c r="L295" s="131">
        <v>23</v>
      </c>
      <c r="M295" s="131">
        <f t="shared" si="408"/>
        <v>111</v>
      </c>
      <c r="N295" s="131">
        <v>37</v>
      </c>
      <c r="O295" s="131">
        <v>7</v>
      </c>
      <c r="P295" s="131">
        <f t="shared" si="409"/>
        <v>44</v>
      </c>
      <c r="Q295" s="131">
        <v>17</v>
      </c>
      <c r="R295" s="131">
        <v>1</v>
      </c>
      <c r="S295" s="131">
        <f t="shared" si="410"/>
        <v>18</v>
      </c>
      <c r="T295" s="131">
        <v>1</v>
      </c>
      <c r="U295" s="131">
        <v>1</v>
      </c>
      <c r="V295" s="131">
        <f t="shared" si="411"/>
        <v>2</v>
      </c>
      <c r="W295" s="131">
        <v>25</v>
      </c>
      <c r="X295" s="131">
        <v>9</v>
      </c>
      <c r="Y295" s="131">
        <f t="shared" si="413"/>
        <v>34</v>
      </c>
      <c r="Z295" s="131">
        <f t="shared" si="414"/>
        <v>1369</v>
      </c>
      <c r="AA295" s="131">
        <f t="shared" si="415"/>
        <v>267</v>
      </c>
      <c r="AB295" s="132">
        <f t="shared" si="412"/>
        <v>1636</v>
      </c>
    </row>
    <row r="296" spans="1:28" x14ac:dyDescent="0.2">
      <c r="A296" s="129" t="s">
        <v>31</v>
      </c>
      <c r="B296" s="134">
        <v>81</v>
      </c>
      <c r="C296" s="135">
        <v>107</v>
      </c>
      <c r="D296" s="131">
        <f t="shared" si="405"/>
        <v>188</v>
      </c>
      <c r="E296" s="135">
        <v>9</v>
      </c>
      <c r="F296" s="135">
        <v>7</v>
      </c>
      <c r="G296" s="135">
        <v>0</v>
      </c>
      <c r="H296" s="135">
        <v>0</v>
      </c>
      <c r="I296" s="135">
        <v>2</v>
      </c>
      <c r="J296" s="135">
        <v>0</v>
      </c>
      <c r="K296" s="135">
        <v>42</v>
      </c>
      <c r="L296" s="135">
        <v>57</v>
      </c>
      <c r="M296" s="131">
        <f>SUM(K296:L296)</f>
        <v>99</v>
      </c>
      <c r="N296" s="135">
        <v>9</v>
      </c>
      <c r="O296" s="135">
        <v>5</v>
      </c>
      <c r="P296" s="131">
        <f t="shared" si="409"/>
        <v>14</v>
      </c>
      <c r="Q296" s="135">
        <v>5</v>
      </c>
      <c r="R296" s="135">
        <v>14</v>
      </c>
      <c r="S296" s="131">
        <f t="shared" si="410"/>
        <v>19</v>
      </c>
      <c r="T296" s="135">
        <v>0</v>
      </c>
      <c r="U296" s="135">
        <v>0</v>
      </c>
      <c r="V296" s="131">
        <f t="shared" si="411"/>
        <v>0</v>
      </c>
      <c r="W296" s="135">
        <v>6</v>
      </c>
      <c r="X296" s="135">
        <v>7</v>
      </c>
      <c r="Y296" s="135">
        <f t="shared" si="413"/>
        <v>13</v>
      </c>
      <c r="Z296" s="135">
        <f>Q296+N296+K296+H296+E296+B296+T296+W296</f>
        <v>152</v>
      </c>
      <c r="AA296" s="135">
        <f t="shared" si="415"/>
        <v>199</v>
      </c>
      <c r="AB296" s="136">
        <f>SUM(Z296:AA296)</f>
        <v>351</v>
      </c>
    </row>
    <row r="297" spans="1:28" x14ac:dyDescent="0.2">
      <c r="A297" s="137" t="s">
        <v>50</v>
      </c>
      <c r="B297" s="134">
        <v>385</v>
      </c>
      <c r="C297" s="135">
        <v>193</v>
      </c>
      <c r="D297" s="135">
        <f t="shared" si="405"/>
        <v>578</v>
      </c>
      <c r="E297" s="135">
        <v>69</v>
      </c>
      <c r="F297" s="135">
        <v>16</v>
      </c>
      <c r="G297" s="135">
        <f t="shared" ref="G297" si="416">SUM(E297:F297)</f>
        <v>85</v>
      </c>
      <c r="H297" s="135">
        <v>1</v>
      </c>
      <c r="I297" s="135">
        <v>0</v>
      </c>
      <c r="J297" s="135">
        <f t="shared" ref="J297" si="417">SUM(H297:I297)</f>
        <v>1</v>
      </c>
      <c r="K297" s="135">
        <v>15</v>
      </c>
      <c r="L297" s="135">
        <v>13</v>
      </c>
      <c r="M297" s="135">
        <f t="shared" ref="M297" si="418">SUM(K297:L297)</f>
        <v>28</v>
      </c>
      <c r="N297" s="135">
        <v>22</v>
      </c>
      <c r="O297" s="135">
        <v>8</v>
      </c>
      <c r="P297" s="135">
        <f t="shared" si="409"/>
        <v>30</v>
      </c>
      <c r="Q297" s="135">
        <v>2</v>
      </c>
      <c r="R297" s="135">
        <v>5</v>
      </c>
      <c r="S297" s="131">
        <f t="shared" si="410"/>
        <v>7</v>
      </c>
      <c r="T297" s="135">
        <v>0</v>
      </c>
      <c r="U297" s="135">
        <v>0</v>
      </c>
      <c r="V297" s="131">
        <f t="shared" si="411"/>
        <v>0</v>
      </c>
      <c r="W297" s="135">
        <v>21</v>
      </c>
      <c r="X297" s="135">
        <v>12</v>
      </c>
      <c r="Y297" s="135">
        <f t="shared" si="413"/>
        <v>33</v>
      </c>
      <c r="Z297" s="135">
        <f t="shared" ref="Z297" si="419">Q297+N297+K297+H297+E297+B297+T297+W297</f>
        <v>515</v>
      </c>
      <c r="AA297" s="135">
        <f t="shared" si="415"/>
        <v>247</v>
      </c>
      <c r="AB297" s="136">
        <f t="shared" ref="AB297" si="420">SUM(Z297:AA297)</f>
        <v>762</v>
      </c>
    </row>
    <row r="298" spans="1:28" ht="13.5" thickBot="1" x14ac:dyDescent="0.25">
      <c r="A298" s="138" t="s">
        <v>3</v>
      </c>
      <c r="B298" s="139">
        <f t="shared" ref="B298:AB298" si="421">SUM(B290:B297)</f>
        <v>8422</v>
      </c>
      <c r="C298" s="140">
        <f t="shared" si="421"/>
        <v>6212</v>
      </c>
      <c r="D298" s="140">
        <f t="shared" si="421"/>
        <v>14634</v>
      </c>
      <c r="E298" s="140">
        <f t="shared" si="421"/>
        <v>981</v>
      </c>
      <c r="F298" s="140">
        <f t="shared" si="421"/>
        <v>501</v>
      </c>
      <c r="G298" s="140">
        <f t="shared" si="421"/>
        <v>1466</v>
      </c>
      <c r="H298" s="140">
        <f t="shared" si="421"/>
        <v>39</v>
      </c>
      <c r="I298" s="140">
        <f t="shared" si="421"/>
        <v>32</v>
      </c>
      <c r="J298" s="140">
        <f t="shared" si="421"/>
        <v>69</v>
      </c>
      <c r="K298" s="140">
        <f t="shared" si="421"/>
        <v>486</v>
      </c>
      <c r="L298" s="140">
        <f t="shared" si="421"/>
        <v>438</v>
      </c>
      <c r="M298" s="140">
        <f t="shared" si="421"/>
        <v>924</v>
      </c>
      <c r="N298" s="140">
        <f t="shared" si="421"/>
        <v>339</v>
      </c>
      <c r="O298" s="140">
        <f t="shared" si="421"/>
        <v>238</v>
      </c>
      <c r="P298" s="140">
        <f t="shared" si="421"/>
        <v>577</v>
      </c>
      <c r="Q298" s="140">
        <f t="shared" si="421"/>
        <v>291</v>
      </c>
      <c r="R298" s="140">
        <f t="shared" si="421"/>
        <v>405</v>
      </c>
      <c r="S298" s="140">
        <f t="shared" si="421"/>
        <v>696</v>
      </c>
      <c r="T298" s="140">
        <f t="shared" si="421"/>
        <v>11</v>
      </c>
      <c r="U298" s="140">
        <f t="shared" si="421"/>
        <v>8</v>
      </c>
      <c r="V298" s="140">
        <f t="shared" si="421"/>
        <v>19</v>
      </c>
      <c r="W298" s="140">
        <f>SUM(W290:W297)</f>
        <v>334</v>
      </c>
      <c r="X298" s="140">
        <f>SUM(X290:X297)</f>
        <v>205</v>
      </c>
      <c r="Y298" s="140">
        <f>SUM(Y290:Y297)</f>
        <v>539</v>
      </c>
      <c r="Z298" s="140">
        <f t="shared" si="421"/>
        <v>10903</v>
      </c>
      <c r="AA298" s="140">
        <f t="shared" si="421"/>
        <v>8039</v>
      </c>
      <c r="AB298" s="141">
        <f t="shared" si="421"/>
        <v>18942</v>
      </c>
    </row>
    <row r="299" spans="1:28" ht="13.5" thickBot="1" x14ac:dyDescent="0.25">
      <c r="V299" s="118"/>
    </row>
    <row r="300" spans="1:28" ht="25.5" x14ac:dyDescent="0.2">
      <c r="A300" s="161" t="s">
        <v>91</v>
      </c>
      <c r="B300" s="152" t="s">
        <v>41</v>
      </c>
      <c r="C300" s="153" t="s">
        <v>41</v>
      </c>
      <c r="D300" s="154" t="s">
        <v>41</v>
      </c>
      <c r="E300" s="155" t="s">
        <v>42</v>
      </c>
      <c r="F300" s="153" t="s">
        <v>42</v>
      </c>
      <c r="G300" s="154" t="s">
        <v>42</v>
      </c>
      <c r="H300" s="157" t="s">
        <v>43</v>
      </c>
      <c r="I300" s="158" t="s">
        <v>43</v>
      </c>
      <c r="J300" s="159" t="s">
        <v>43</v>
      </c>
      <c r="K300" s="155" t="s">
        <v>44</v>
      </c>
      <c r="L300" s="153" t="s">
        <v>44</v>
      </c>
      <c r="M300" s="154" t="s">
        <v>44</v>
      </c>
      <c r="N300" s="155" t="s">
        <v>45</v>
      </c>
      <c r="O300" s="153" t="s">
        <v>45</v>
      </c>
      <c r="P300" s="154" t="s">
        <v>45</v>
      </c>
      <c r="Q300" s="155" t="s">
        <v>46</v>
      </c>
      <c r="R300" s="153" t="s">
        <v>46</v>
      </c>
      <c r="S300" s="154" t="s">
        <v>46</v>
      </c>
      <c r="T300" s="157" t="s">
        <v>47</v>
      </c>
      <c r="U300" s="158" t="s">
        <v>47</v>
      </c>
      <c r="V300" s="159" t="s">
        <v>47</v>
      </c>
      <c r="W300" s="158" t="s">
        <v>86</v>
      </c>
      <c r="X300" s="158" t="s">
        <v>86</v>
      </c>
      <c r="Y300" s="158" t="s">
        <v>86</v>
      </c>
      <c r="Z300" s="155" t="s">
        <v>3</v>
      </c>
      <c r="AA300" s="153" t="s">
        <v>3</v>
      </c>
      <c r="AB300" s="156" t="s">
        <v>3</v>
      </c>
    </row>
    <row r="301" spans="1:28" ht="13.5" thickBot="1" x14ac:dyDescent="0.25">
      <c r="A301" s="162"/>
      <c r="B301" s="122" t="s">
        <v>48</v>
      </c>
      <c r="C301" s="123" t="s">
        <v>49</v>
      </c>
      <c r="D301" s="123" t="s">
        <v>3</v>
      </c>
      <c r="E301" s="122" t="s">
        <v>48</v>
      </c>
      <c r="F301" s="123" t="s">
        <v>49</v>
      </c>
      <c r="G301" s="123" t="s">
        <v>3</v>
      </c>
      <c r="H301" s="122" t="s">
        <v>48</v>
      </c>
      <c r="I301" s="123" t="s">
        <v>49</v>
      </c>
      <c r="J301" s="123" t="s">
        <v>3</v>
      </c>
      <c r="K301" s="122" t="s">
        <v>48</v>
      </c>
      <c r="L301" s="123" t="s">
        <v>49</v>
      </c>
      <c r="M301" s="123" t="s">
        <v>3</v>
      </c>
      <c r="N301" s="122" t="s">
        <v>48</v>
      </c>
      <c r="O301" s="123" t="s">
        <v>49</v>
      </c>
      <c r="P301" s="123" t="s">
        <v>3</v>
      </c>
      <c r="Q301" s="122" t="s">
        <v>48</v>
      </c>
      <c r="R301" s="123" t="s">
        <v>49</v>
      </c>
      <c r="S301" s="123" t="s">
        <v>3</v>
      </c>
      <c r="T301" s="122" t="s">
        <v>48</v>
      </c>
      <c r="U301" s="123" t="s">
        <v>49</v>
      </c>
      <c r="V301" s="123" t="s">
        <v>3</v>
      </c>
      <c r="W301" s="122" t="s">
        <v>48</v>
      </c>
      <c r="X301" s="123" t="s">
        <v>49</v>
      </c>
      <c r="Y301" s="123" t="s">
        <v>3</v>
      </c>
      <c r="Z301" s="122" t="s">
        <v>48</v>
      </c>
      <c r="AA301" s="123" t="s">
        <v>49</v>
      </c>
      <c r="AB301" s="124" t="s">
        <v>3</v>
      </c>
    </row>
    <row r="302" spans="1:28" x14ac:dyDescent="0.2">
      <c r="A302" s="125" t="s">
        <v>4</v>
      </c>
      <c r="B302" s="126">
        <v>515</v>
      </c>
      <c r="C302" s="127">
        <v>338</v>
      </c>
      <c r="D302" s="127">
        <f t="shared" ref="D302:D308" si="422">SUM(B302:C302)</f>
        <v>853</v>
      </c>
      <c r="E302" s="127">
        <v>47</v>
      </c>
      <c r="F302" s="127">
        <v>26</v>
      </c>
      <c r="G302" s="127">
        <f t="shared" ref="G302:G307" si="423">SUM(E302:F302)</f>
        <v>73</v>
      </c>
      <c r="H302" s="127">
        <v>2</v>
      </c>
      <c r="I302" s="127">
        <v>1</v>
      </c>
      <c r="J302" s="127">
        <f t="shared" ref="J302:J307" si="424">SUM(H302:I302)</f>
        <v>3</v>
      </c>
      <c r="K302" s="127">
        <v>32</v>
      </c>
      <c r="L302" s="127">
        <v>19</v>
      </c>
      <c r="M302" s="127">
        <f t="shared" ref="M302:M307" si="425">SUM(K302:L302)</f>
        <v>51</v>
      </c>
      <c r="N302" s="127">
        <v>36</v>
      </c>
      <c r="O302" s="127">
        <v>16</v>
      </c>
      <c r="P302" s="127">
        <f t="shared" ref="P302:P308" si="426">SUM(N302:O302)</f>
        <v>52</v>
      </c>
      <c r="Q302" s="127">
        <v>5</v>
      </c>
      <c r="R302" s="127">
        <v>6</v>
      </c>
      <c r="S302" s="127">
        <f t="shared" ref="S302:S308" si="427">SUM(Q302:R302)</f>
        <v>11</v>
      </c>
      <c r="T302" s="127">
        <v>1</v>
      </c>
      <c r="U302" s="127">
        <v>0</v>
      </c>
      <c r="V302" s="127">
        <f t="shared" ref="V302:V308" si="428">SUM(T302:U302)</f>
        <v>1</v>
      </c>
      <c r="W302" s="127">
        <v>24</v>
      </c>
      <c r="X302" s="127">
        <v>10</v>
      </c>
      <c r="Y302" s="127">
        <f>SUM(W302:X302)</f>
        <v>34</v>
      </c>
      <c r="Z302" s="127">
        <f>Q302+N302+K302+H302+E302+B302+T302+W302</f>
        <v>662</v>
      </c>
      <c r="AA302" s="127">
        <f>R302+O302+L302+I302+F302+C302+U302+X302</f>
        <v>416</v>
      </c>
      <c r="AB302" s="128">
        <f t="shared" ref="AB302:AB307" si="429">SUM(Z302:AA302)</f>
        <v>1078</v>
      </c>
    </row>
    <row r="303" spans="1:28" x14ac:dyDescent="0.2">
      <c r="A303" s="129" t="s">
        <v>6</v>
      </c>
      <c r="B303" s="130">
        <v>287</v>
      </c>
      <c r="C303" s="131">
        <v>403</v>
      </c>
      <c r="D303" s="131">
        <f t="shared" si="422"/>
        <v>690</v>
      </c>
      <c r="E303" s="131">
        <v>27</v>
      </c>
      <c r="F303" s="131">
        <v>22</v>
      </c>
      <c r="G303" s="131">
        <f t="shared" si="423"/>
        <v>49</v>
      </c>
      <c r="H303" s="131">
        <v>1</v>
      </c>
      <c r="I303" s="131">
        <v>1</v>
      </c>
      <c r="J303" s="131">
        <f t="shared" si="424"/>
        <v>2</v>
      </c>
      <c r="K303" s="131">
        <v>24</v>
      </c>
      <c r="L303" s="131">
        <v>32</v>
      </c>
      <c r="M303" s="131">
        <f t="shared" si="425"/>
        <v>56</v>
      </c>
      <c r="N303" s="131">
        <v>15</v>
      </c>
      <c r="O303" s="131">
        <v>13</v>
      </c>
      <c r="P303" s="131">
        <f t="shared" si="426"/>
        <v>28</v>
      </c>
      <c r="Q303" s="131">
        <v>17</v>
      </c>
      <c r="R303" s="131">
        <v>9</v>
      </c>
      <c r="S303" s="131">
        <f t="shared" si="427"/>
        <v>26</v>
      </c>
      <c r="T303" s="131">
        <v>0</v>
      </c>
      <c r="U303" s="131">
        <v>1</v>
      </c>
      <c r="V303" s="131">
        <f t="shared" si="428"/>
        <v>1</v>
      </c>
      <c r="W303" s="131">
        <v>8</v>
      </c>
      <c r="X303" s="131">
        <v>3</v>
      </c>
      <c r="Y303" s="131">
        <f t="shared" ref="Y303:Y308" si="430">SUM(W303:X303)</f>
        <v>11</v>
      </c>
      <c r="Z303" s="131">
        <f t="shared" ref="Z303:Z307" si="431">Q303+N303+K303+H303+E303+B303+T303+W303</f>
        <v>379</v>
      </c>
      <c r="AA303" s="131">
        <f t="shared" ref="AA303:AA308" si="432">R303+O303+L303+I303+F303+C303+U303+X303</f>
        <v>484</v>
      </c>
      <c r="AB303" s="132">
        <f t="shared" si="429"/>
        <v>863</v>
      </c>
    </row>
    <row r="304" spans="1:28" x14ac:dyDescent="0.2">
      <c r="A304" s="133" t="s">
        <v>5</v>
      </c>
      <c r="B304" s="130">
        <v>469</v>
      </c>
      <c r="C304" s="131">
        <v>96</v>
      </c>
      <c r="D304" s="131">
        <f t="shared" si="422"/>
        <v>565</v>
      </c>
      <c r="E304" s="131">
        <v>47</v>
      </c>
      <c r="F304" s="131">
        <v>12</v>
      </c>
      <c r="G304" s="131">
        <f t="shared" si="423"/>
        <v>59</v>
      </c>
      <c r="H304" s="131">
        <v>4</v>
      </c>
      <c r="I304" s="131">
        <v>2</v>
      </c>
      <c r="J304" s="131">
        <f t="shared" si="424"/>
        <v>6</v>
      </c>
      <c r="K304" s="131">
        <v>8</v>
      </c>
      <c r="L304" s="131">
        <v>2</v>
      </c>
      <c r="M304" s="131">
        <f t="shared" si="425"/>
        <v>10</v>
      </c>
      <c r="N304" s="131">
        <v>11</v>
      </c>
      <c r="O304" s="131">
        <v>1</v>
      </c>
      <c r="P304" s="131">
        <f t="shared" si="426"/>
        <v>12</v>
      </c>
      <c r="Q304" s="131">
        <v>11</v>
      </c>
      <c r="R304" s="131">
        <v>1</v>
      </c>
      <c r="S304" s="131">
        <f t="shared" si="427"/>
        <v>12</v>
      </c>
      <c r="T304" s="131">
        <v>0</v>
      </c>
      <c r="U304" s="131">
        <v>0</v>
      </c>
      <c r="V304" s="131">
        <f t="shared" si="428"/>
        <v>0</v>
      </c>
      <c r="W304" s="131">
        <v>7</v>
      </c>
      <c r="X304" s="131">
        <v>0</v>
      </c>
      <c r="Y304" s="131">
        <f t="shared" si="430"/>
        <v>7</v>
      </c>
      <c r="Z304" s="131">
        <f t="shared" si="431"/>
        <v>557</v>
      </c>
      <c r="AA304" s="131">
        <f t="shared" si="432"/>
        <v>114</v>
      </c>
      <c r="AB304" s="132">
        <f t="shared" si="429"/>
        <v>671</v>
      </c>
    </row>
    <row r="305" spans="1:28" x14ac:dyDescent="0.2">
      <c r="A305" s="133" t="s">
        <v>7</v>
      </c>
      <c r="B305" s="130">
        <v>36</v>
      </c>
      <c r="C305" s="131">
        <v>241</v>
      </c>
      <c r="D305" s="131">
        <f t="shared" si="422"/>
        <v>277</v>
      </c>
      <c r="E305" s="131">
        <v>3</v>
      </c>
      <c r="F305" s="131">
        <v>7</v>
      </c>
      <c r="G305" s="131">
        <f t="shared" si="423"/>
        <v>10</v>
      </c>
      <c r="H305" s="131">
        <v>0</v>
      </c>
      <c r="I305" s="131">
        <v>1</v>
      </c>
      <c r="J305" s="131">
        <f t="shared" si="424"/>
        <v>1</v>
      </c>
      <c r="K305" s="131">
        <v>10</v>
      </c>
      <c r="L305" s="131">
        <v>32</v>
      </c>
      <c r="M305" s="131">
        <f t="shared" si="425"/>
        <v>42</v>
      </c>
      <c r="N305" s="131">
        <v>1</v>
      </c>
      <c r="O305" s="131">
        <v>3</v>
      </c>
      <c r="P305" s="131">
        <f t="shared" si="426"/>
        <v>4</v>
      </c>
      <c r="Q305" s="131">
        <v>40</v>
      </c>
      <c r="R305" s="131">
        <v>56</v>
      </c>
      <c r="S305" s="131">
        <f t="shared" si="427"/>
        <v>96</v>
      </c>
      <c r="T305" s="131">
        <v>0</v>
      </c>
      <c r="U305" s="131">
        <v>0</v>
      </c>
      <c r="V305" s="131">
        <f t="shared" si="428"/>
        <v>0</v>
      </c>
      <c r="W305" s="131">
        <v>3</v>
      </c>
      <c r="X305" s="131">
        <v>5</v>
      </c>
      <c r="Y305" s="131">
        <f t="shared" si="430"/>
        <v>8</v>
      </c>
      <c r="Z305" s="131">
        <f t="shared" si="431"/>
        <v>93</v>
      </c>
      <c r="AA305" s="131">
        <f t="shared" si="432"/>
        <v>345</v>
      </c>
      <c r="AB305" s="132">
        <f t="shared" si="429"/>
        <v>438</v>
      </c>
    </row>
    <row r="306" spans="1:28" x14ac:dyDescent="0.2">
      <c r="A306" s="133" t="s">
        <v>9</v>
      </c>
      <c r="B306" s="130">
        <v>265</v>
      </c>
      <c r="C306" s="131">
        <v>128</v>
      </c>
      <c r="D306" s="131">
        <f t="shared" si="422"/>
        <v>393</v>
      </c>
      <c r="E306" s="131">
        <v>17</v>
      </c>
      <c r="F306" s="131">
        <v>10</v>
      </c>
      <c r="G306" s="131">
        <f t="shared" si="423"/>
        <v>27</v>
      </c>
      <c r="H306" s="131">
        <v>1</v>
      </c>
      <c r="I306" s="131">
        <v>0</v>
      </c>
      <c r="J306" s="131">
        <f t="shared" si="424"/>
        <v>1</v>
      </c>
      <c r="K306" s="131">
        <v>21</v>
      </c>
      <c r="L306" s="131">
        <v>16</v>
      </c>
      <c r="M306" s="131">
        <f t="shared" si="425"/>
        <v>37</v>
      </c>
      <c r="N306" s="131">
        <v>11</v>
      </c>
      <c r="O306" s="131">
        <v>4</v>
      </c>
      <c r="P306" s="131">
        <f t="shared" si="426"/>
        <v>15</v>
      </c>
      <c r="Q306" s="131">
        <v>5</v>
      </c>
      <c r="R306" s="131">
        <v>1</v>
      </c>
      <c r="S306" s="131">
        <f t="shared" si="427"/>
        <v>6</v>
      </c>
      <c r="T306" s="131">
        <v>1</v>
      </c>
      <c r="U306" s="131">
        <v>0</v>
      </c>
      <c r="V306" s="131">
        <f t="shared" si="428"/>
        <v>1</v>
      </c>
      <c r="W306" s="131">
        <v>11</v>
      </c>
      <c r="X306" s="131">
        <v>4</v>
      </c>
      <c r="Y306" s="131">
        <f t="shared" si="430"/>
        <v>15</v>
      </c>
      <c r="Z306" s="131">
        <f t="shared" si="431"/>
        <v>332</v>
      </c>
      <c r="AA306" s="131">
        <f t="shared" si="432"/>
        <v>163</v>
      </c>
      <c r="AB306" s="132">
        <f t="shared" si="429"/>
        <v>495</v>
      </c>
    </row>
    <row r="307" spans="1:28" x14ac:dyDescent="0.2">
      <c r="A307" s="129" t="s">
        <v>8</v>
      </c>
      <c r="B307" s="130">
        <v>291</v>
      </c>
      <c r="C307" s="131">
        <v>53</v>
      </c>
      <c r="D307" s="131">
        <f t="shared" si="422"/>
        <v>344</v>
      </c>
      <c r="E307" s="131">
        <v>34</v>
      </c>
      <c r="F307" s="131">
        <v>4</v>
      </c>
      <c r="G307" s="131">
        <f t="shared" si="423"/>
        <v>38</v>
      </c>
      <c r="H307" s="131">
        <v>0</v>
      </c>
      <c r="I307" s="131">
        <v>0</v>
      </c>
      <c r="J307" s="131">
        <f t="shared" si="424"/>
        <v>0</v>
      </c>
      <c r="K307" s="131">
        <v>28</v>
      </c>
      <c r="L307" s="131">
        <v>4</v>
      </c>
      <c r="M307" s="131">
        <f t="shared" si="425"/>
        <v>32</v>
      </c>
      <c r="N307" s="131">
        <v>10</v>
      </c>
      <c r="O307" s="131">
        <v>0</v>
      </c>
      <c r="P307" s="131">
        <f t="shared" si="426"/>
        <v>10</v>
      </c>
      <c r="Q307" s="131">
        <v>6</v>
      </c>
      <c r="R307" s="131">
        <v>1</v>
      </c>
      <c r="S307" s="131">
        <f t="shared" si="427"/>
        <v>7</v>
      </c>
      <c r="T307" s="131">
        <v>0</v>
      </c>
      <c r="U307" s="131">
        <v>0</v>
      </c>
      <c r="V307" s="131">
        <f t="shared" si="428"/>
        <v>0</v>
      </c>
      <c r="W307" s="131">
        <v>6</v>
      </c>
      <c r="X307" s="131">
        <v>4</v>
      </c>
      <c r="Y307" s="131">
        <f t="shared" si="430"/>
        <v>10</v>
      </c>
      <c r="Z307" s="131">
        <f t="shared" si="431"/>
        <v>375</v>
      </c>
      <c r="AA307" s="131">
        <f t="shared" si="432"/>
        <v>66</v>
      </c>
      <c r="AB307" s="132">
        <f t="shared" si="429"/>
        <v>441</v>
      </c>
    </row>
    <row r="308" spans="1:28" x14ac:dyDescent="0.2">
      <c r="A308" s="137" t="s">
        <v>50</v>
      </c>
      <c r="B308" s="134">
        <v>71</v>
      </c>
      <c r="C308" s="135">
        <v>29</v>
      </c>
      <c r="D308" s="135">
        <f t="shared" si="422"/>
        <v>100</v>
      </c>
      <c r="E308" s="135">
        <v>5</v>
      </c>
      <c r="F308" s="135">
        <v>3</v>
      </c>
      <c r="G308" s="135">
        <f t="shared" ref="G308" si="433">SUM(E308:F308)</f>
        <v>8</v>
      </c>
      <c r="H308" s="135">
        <v>0</v>
      </c>
      <c r="I308" s="135">
        <v>0</v>
      </c>
      <c r="J308" s="135">
        <f t="shared" ref="J308" si="434">SUM(H308:I308)</f>
        <v>0</v>
      </c>
      <c r="K308" s="135">
        <v>4</v>
      </c>
      <c r="L308" s="135">
        <v>1</v>
      </c>
      <c r="M308" s="135">
        <f t="shared" ref="M308" si="435">SUM(K308:L308)</f>
        <v>5</v>
      </c>
      <c r="N308" s="135">
        <v>5</v>
      </c>
      <c r="O308" s="135">
        <v>0</v>
      </c>
      <c r="P308" s="135">
        <f t="shared" si="426"/>
        <v>5</v>
      </c>
      <c r="Q308" s="135">
        <v>0</v>
      </c>
      <c r="R308" s="135">
        <v>0</v>
      </c>
      <c r="S308" s="131">
        <f t="shared" si="427"/>
        <v>0</v>
      </c>
      <c r="T308" s="135">
        <v>0</v>
      </c>
      <c r="U308" s="135">
        <v>0</v>
      </c>
      <c r="V308" s="131">
        <f t="shared" si="428"/>
        <v>0</v>
      </c>
      <c r="W308" s="135">
        <v>3</v>
      </c>
      <c r="X308" s="135">
        <v>1</v>
      </c>
      <c r="Y308" s="135">
        <f t="shared" si="430"/>
        <v>4</v>
      </c>
      <c r="Z308" s="135">
        <f t="shared" ref="Z308" si="436">Q308+N308+K308+H308+E308+B308+T308+W308</f>
        <v>88</v>
      </c>
      <c r="AA308" s="135">
        <f t="shared" si="432"/>
        <v>34</v>
      </c>
      <c r="AB308" s="136">
        <f t="shared" ref="AB308" si="437">SUM(Z308:AA308)</f>
        <v>122</v>
      </c>
    </row>
    <row r="309" spans="1:28" ht="13.5" thickBot="1" x14ac:dyDescent="0.25">
      <c r="A309" s="138" t="s">
        <v>3</v>
      </c>
      <c r="B309" s="139">
        <f t="shared" ref="B309:AB309" si="438">SUM(B302:B308)</f>
        <v>1934</v>
      </c>
      <c r="C309" s="140">
        <f t="shared" si="438"/>
        <v>1288</v>
      </c>
      <c r="D309" s="140">
        <f t="shared" si="438"/>
        <v>3222</v>
      </c>
      <c r="E309" s="140">
        <f t="shared" si="438"/>
        <v>180</v>
      </c>
      <c r="F309" s="140">
        <f t="shared" si="438"/>
        <v>84</v>
      </c>
      <c r="G309" s="140">
        <f t="shared" si="438"/>
        <v>264</v>
      </c>
      <c r="H309" s="140">
        <f t="shared" si="438"/>
        <v>8</v>
      </c>
      <c r="I309" s="140">
        <f t="shared" si="438"/>
        <v>5</v>
      </c>
      <c r="J309" s="140">
        <f t="shared" si="438"/>
        <v>13</v>
      </c>
      <c r="K309" s="140">
        <f t="shared" si="438"/>
        <v>127</v>
      </c>
      <c r="L309" s="140">
        <f t="shared" si="438"/>
        <v>106</v>
      </c>
      <c r="M309" s="140">
        <f t="shared" si="438"/>
        <v>233</v>
      </c>
      <c r="N309" s="140">
        <f t="shared" si="438"/>
        <v>89</v>
      </c>
      <c r="O309" s="140">
        <f t="shared" si="438"/>
        <v>37</v>
      </c>
      <c r="P309" s="140">
        <f t="shared" si="438"/>
        <v>126</v>
      </c>
      <c r="Q309" s="140">
        <f t="shared" si="438"/>
        <v>84</v>
      </c>
      <c r="R309" s="140">
        <f t="shared" si="438"/>
        <v>74</v>
      </c>
      <c r="S309" s="140">
        <f t="shared" si="438"/>
        <v>158</v>
      </c>
      <c r="T309" s="140">
        <f t="shared" si="438"/>
        <v>2</v>
      </c>
      <c r="U309" s="140">
        <f t="shared" si="438"/>
        <v>1</v>
      </c>
      <c r="V309" s="140">
        <f t="shared" si="438"/>
        <v>3</v>
      </c>
      <c r="W309" s="140">
        <f t="shared" si="438"/>
        <v>62</v>
      </c>
      <c r="X309" s="140">
        <f t="shared" si="438"/>
        <v>27</v>
      </c>
      <c r="Y309" s="140">
        <f t="shared" si="438"/>
        <v>89</v>
      </c>
      <c r="Z309" s="140">
        <f t="shared" si="438"/>
        <v>2486</v>
      </c>
      <c r="AA309" s="140">
        <f t="shared" si="438"/>
        <v>1622</v>
      </c>
      <c r="AB309" s="141">
        <f t="shared" si="438"/>
        <v>4108</v>
      </c>
    </row>
    <row r="310" spans="1:28" x14ac:dyDescent="0.2">
      <c r="V310" s="118"/>
    </row>
    <row r="311" spans="1:28" ht="13.5" thickBot="1" x14ac:dyDescent="0.25">
      <c r="A311" s="118" t="s">
        <v>112</v>
      </c>
      <c r="V311" s="118"/>
      <c r="Z311" s="120"/>
    </row>
    <row r="312" spans="1:28" ht="25.5" x14ac:dyDescent="0.2">
      <c r="A312" s="161" t="s">
        <v>92</v>
      </c>
      <c r="B312" s="152" t="s">
        <v>41</v>
      </c>
      <c r="C312" s="153" t="s">
        <v>41</v>
      </c>
      <c r="D312" s="154" t="s">
        <v>41</v>
      </c>
      <c r="E312" s="155" t="s">
        <v>42</v>
      </c>
      <c r="F312" s="153" t="s">
        <v>42</v>
      </c>
      <c r="G312" s="154" t="s">
        <v>42</v>
      </c>
      <c r="H312" s="157" t="s">
        <v>43</v>
      </c>
      <c r="I312" s="158" t="s">
        <v>43</v>
      </c>
      <c r="J312" s="159" t="s">
        <v>43</v>
      </c>
      <c r="K312" s="155" t="s">
        <v>44</v>
      </c>
      <c r="L312" s="153" t="s">
        <v>44</v>
      </c>
      <c r="M312" s="154" t="s">
        <v>44</v>
      </c>
      <c r="N312" s="155" t="s">
        <v>45</v>
      </c>
      <c r="O312" s="153" t="s">
        <v>45</v>
      </c>
      <c r="P312" s="154" t="s">
        <v>45</v>
      </c>
      <c r="Q312" s="155" t="s">
        <v>46</v>
      </c>
      <c r="R312" s="153" t="s">
        <v>46</v>
      </c>
      <c r="S312" s="154" t="s">
        <v>46</v>
      </c>
      <c r="T312" s="157" t="s">
        <v>47</v>
      </c>
      <c r="U312" s="158" t="s">
        <v>47</v>
      </c>
      <c r="V312" s="159" t="s">
        <v>47</v>
      </c>
      <c r="W312" s="158" t="s">
        <v>86</v>
      </c>
      <c r="X312" s="158" t="s">
        <v>86</v>
      </c>
      <c r="Y312" s="158" t="s">
        <v>86</v>
      </c>
      <c r="Z312" s="155" t="s">
        <v>3</v>
      </c>
      <c r="AA312" s="153" t="s">
        <v>3</v>
      </c>
      <c r="AB312" s="156" t="s">
        <v>3</v>
      </c>
    </row>
    <row r="313" spans="1:28" ht="13.5" thickBot="1" x14ac:dyDescent="0.25">
      <c r="A313" s="162"/>
      <c r="B313" s="122" t="s">
        <v>48</v>
      </c>
      <c r="C313" s="123" t="s">
        <v>49</v>
      </c>
      <c r="D313" s="123" t="s">
        <v>3</v>
      </c>
      <c r="E313" s="122" t="s">
        <v>48</v>
      </c>
      <c r="F313" s="123" t="s">
        <v>49</v>
      </c>
      <c r="G313" s="123" t="s">
        <v>3</v>
      </c>
      <c r="H313" s="122" t="s">
        <v>48</v>
      </c>
      <c r="I313" s="123" t="s">
        <v>49</v>
      </c>
      <c r="J313" s="123" t="s">
        <v>3</v>
      </c>
      <c r="K313" s="122" t="s">
        <v>48</v>
      </c>
      <c r="L313" s="123" t="s">
        <v>49</v>
      </c>
      <c r="M313" s="123" t="s">
        <v>3</v>
      </c>
      <c r="N313" s="122" t="s">
        <v>48</v>
      </c>
      <c r="O313" s="123" t="s">
        <v>49</v>
      </c>
      <c r="P313" s="123" t="s">
        <v>3</v>
      </c>
      <c r="Q313" s="122" t="s">
        <v>48</v>
      </c>
      <c r="R313" s="123" t="s">
        <v>49</v>
      </c>
      <c r="S313" s="123" t="s">
        <v>3</v>
      </c>
      <c r="T313" s="122" t="s">
        <v>48</v>
      </c>
      <c r="U313" s="123" t="s">
        <v>49</v>
      </c>
      <c r="V313" s="123" t="s">
        <v>3</v>
      </c>
      <c r="W313" s="122" t="s">
        <v>48</v>
      </c>
      <c r="X313" s="123" t="s">
        <v>49</v>
      </c>
      <c r="Y313" s="123" t="s">
        <v>3</v>
      </c>
      <c r="Z313" s="122" t="s">
        <v>48</v>
      </c>
      <c r="AA313" s="123" t="s">
        <v>49</v>
      </c>
      <c r="AB313" s="124" t="s">
        <v>3</v>
      </c>
    </row>
    <row r="314" spans="1:28" x14ac:dyDescent="0.2">
      <c r="A314" s="125" t="s">
        <v>4</v>
      </c>
      <c r="B314" s="126">
        <v>892</v>
      </c>
      <c r="C314" s="127">
        <v>527</v>
      </c>
      <c r="D314" s="127">
        <f t="shared" ref="D314:D320" si="439">SUM(B314:C314)</f>
        <v>1419</v>
      </c>
      <c r="E314" s="127">
        <v>80</v>
      </c>
      <c r="F314" s="127">
        <v>42</v>
      </c>
      <c r="G314" s="127">
        <f t="shared" ref="G314:G319" si="440">SUM(E314:F314)</f>
        <v>122</v>
      </c>
      <c r="H314" s="127">
        <v>2</v>
      </c>
      <c r="I314" s="127">
        <v>2</v>
      </c>
      <c r="J314" s="127">
        <f t="shared" ref="J314:J319" si="441">SUM(H314:I314)</f>
        <v>4</v>
      </c>
      <c r="K314" s="127">
        <v>54</v>
      </c>
      <c r="L314" s="127">
        <v>34</v>
      </c>
      <c r="M314" s="127">
        <f t="shared" ref="M314:M319" si="442">SUM(K314:L314)</f>
        <v>88</v>
      </c>
      <c r="N314" s="127">
        <v>50</v>
      </c>
      <c r="O314" s="127">
        <v>28</v>
      </c>
      <c r="P314" s="127">
        <f t="shared" ref="P314:P320" si="443">SUM(N314:O314)</f>
        <v>78</v>
      </c>
      <c r="Q314" s="127">
        <v>14</v>
      </c>
      <c r="R314" s="127">
        <v>14</v>
      </c>
      <c r="S314" s="127">
        <f t="shared" ref="S314:S320" si="444">SUM(Q314:R314)</f>
        <v>28</v>
      </c>
      <c r="T314" s="127">
        <v>1</v>
      </c>
      <c r="U314" s="127">
        <v>0</v>
      </c>
      <c r="V314" s="127">
        <f t="shared" ref="V314:V320" si="445">SUM(T314:U314)</f>
        <v>1</v>
      </c>
      <c r="W314" s="127">
        <v>43</v>
      </c>
      <c r="X314" s="127">
        <v>14</v>
      </c>
      <c r="Y314" s="127">
        <f>SUM(W314:X314)</f>
        <v>57</v>
      </c>
      <c r="Z314" s="127">
        <f>Q314+N314+K314+H314+E314+B314+T314+W314</f>
        <v>1136</v>
      </c>
      <c r="AA314" s="127">
        <f>R314+O314+L314+I314+F314+C314+U314+X314</f>
        <v>661</v>
      </c>
      <c r="AB314" s="128">
        <f t="shared" ref="AB314:AB319" si="446">SUM(Z314:AA314)</f>
        <v>1797</v>
      </c>
    </row>
    <row r="315" spans="1:28" x14ac:dyDescent="0.2">
      <c r="A315" s="129" t="s">
        <v>6</v>
      </c>
      <c r="B315" s="130">
        <v>357</v>
      </c>
      <c r="C315" s="131">
        <v>501</v>
      </c>
      <c r="D315" s="131">
        <f t="shared" si="439"/>
        <v>858</v>
      </c>
      <c r="E315" s="131">
        <v>27</v>
      </c>
      <c r="F315" s="131">
        <v>23</v>
      </c>
      <c r="G315" s="131">
        <f t="shared" si="440"/>
        <v>50</v>
      </c>
      <c r="H315" s="131">
        <v>4</v>
      </c>
      <c r="I315" s="131">
        <v>0</v>
      </c>
      <c r="J315" s="131">
        <f t="shared" si="441"/>
        <v>4</v>
      </c>
      <c r="K315" s="131">
        <v>33</v>
      </c>
      <c r="L315" s="131">
        <v>31</v>
      </c>
      <c r="M315" s="131">
        <f t="shared" si="442"/>
        <v>64</v>
      </c>
      <c r="N315" s="131">
        <v>20</v>
      </c>
      <c r="O315" s="131">
        <v>16</v>
      </c>
      <c r="P315" s="131">
        <f t="shared" si="443"/>
        <v>36</v>
      </c>
      <c r="Q315" s="131">
        <v>22</v>
      </c>
      <c r="R315" s="131">
        <v>32</v>
      </c>
      <c r="S315" s="131">
        <f t="shared" si="444"/>
        <v>54</v>
      </c>
      <c r="T315" s="131">
        <v>0</v>
      </c>
      <c r="U315" s="131">
        <v>1</v>
      </c>
      <c r="V315" s="131">
        <f t="shared" si="445"/>
        <v>1</v>
      </c>
      <c r="W315" s="131">
        <v>10</v>
      </c>
      <c r="X315" s="131">
        <v>6</v>
      </c>
      <c r="Y315" s="131">
        <f t="shared" ref="Y315:Y320" si="447">SUM(W315:X315)</f>
        <v>16</v>
      </c>
      <c r="Z315" s="131">
        <f t="shared" ref="Z315:Z319" si="448">Q315+N315+K315+H315+E315+B315+T315+W315</f>
        <v>473</v>
      </c>
      <c r="AA315" s="131">
        <f t="shared" ref="AA315:AA320" si="449">R315+O315+L315+I315+F315+C315+U315+X315</f>
        <v>610</v>
      </c>
      <c r="AB315" s="132">
        <f t="shared" si="446"/>
        <v>1083</v>
      </c>
    </row>
    <row r="316" spans="1:28" x14ac:dyDescent="0.2">
      <c r="A316" s="133" t="s">
        <v>5</v>
      </c>
      <c r="B316" s="130">
        <v>799</v>
      </c>
      <c r="C316" s="131">
        <v>158</v>
      </c>
      <c r="D316" s="131">
        <f t="shared" si="439"/>
        <v>957</v>
      </c>
      <c r="E316" s="131">
        <v>85</v>
      </c>
      <c r="F316" s="131">
        <v>16</v>
      </c>
      <c r="G316" s="131">
        <f t="shared" si="440"/>
        <v>101</v>
      </c>
      <c r="H316" s="131">
        <v>6</v>
      </c>
      <c r="I316" s="131">
        <v>2</v>
      </c>
      <c r="J316" s="131">
        <f t="shared" si="441"/>
        <v>8</v>
      </c>
      <c r="K316" s="131">
        <v>13</v>
      </c>
      <c r="L316" s="131">
        <v>3</v>
      </c>
      <c r="M316" s="131">
        <f t="shared" si="442"/>
        <v>16</v>
      </c>
      <c r="N316" s="131">
        <v>15</v>
      </c>
      <c r="O316" s="131">
        <v>1</v>
      </c>
      <c r="P316" s="131">
        <f t="shared" si="443"/>
        <v>16</v>
      </c>
      <c r="Q316" s="131">
        <v>17</v>
      </c>
      <c r="R316" s="131">
        <v>5</v>
      </c>
      <c r="S316" s="131">
        <f t="shared" si="444"/>
        <v>22</v>
      </c>
      <c r="T316" s="131">
        <v>0</v>
      </c>
      <c r="U316" s="131">
        <v>0</v>
      </c>
      <c r="V316" s="131">
        <f t="shared" si="445"/>
        <v>0</v>
      </c>
      <c r="W316" s="131">
        <v>9</v>
      </c>
      <c r="X316" s="131">
        <v>0</v>
      </c>
      <c r="Y316" s="131">
        <f t="shared" si="447"/>
        <v>9</v>
      </c>
      <c r="Z316" s="131">
        <f t="shared" si="448"/>
        <v>944</v>
      </c>
      <c r="AA316" s="131">
        <f t="shared" si="449"/>
        <v>185</v>
      </c>
      <c r="AB316" s="132">
        <f t="shared" si="446"/>
        <v>1129</v>
      </c>
    </row>
    <row r="317" spans="1:28" x14ac:dyDescent="0.2">
      <c r="A317" s="133" t="s">
        <v>7</v>
      </c>
      <c r="B317" s="130">
        <v>92</v>
      </c>
      <c r="C317" s="131">
        <v>466</v>
      </c>
      <c r="D317" s="131">
        <f t="shared" si="439"/>
        <v>558</v>
      </c>
      <c r="E317" s="131">
        <v>8</v>
      </c>
      <c r="F317" s="131">
        <v>15</v>
      </c>
      <c r="G317" s="131">
        <f t="shared" si="440"/>
        <v>23</v>
      </c>
      <c r="H317" s="131">
        <v>0</v>
      </c>
      <c r="I317" s="131">
        <v>4</v>
      </c>
      <c r="J317" s="131">
        <f t="shared" si="441"/>
        <v>4</v>
      </c>
      <c r="K317" s="131">
        <v>15</v>
      </c>
      <c r="L317" s="131">
        <v>48</v>
      </c>
      <c r="M317" s="131">
        <f t="shared" si="442"/>
        <v>63</v>
      </c>
      <c r="N317" s="131">
        <v>5</v>
      </c>
      <c r="O317" s="131">
        <v>11</v>
      </c>
      <c r="P317" s="131">
        <f t="shared" si="443"/>
        <v>16</v>
      </c>
      <c r="Q317" s="131">
        <v>42</v>
      </c>
      <c r="R317" s="131">
        <v>92</v>
      </c>
      <c r="S317" s="131">
        <f t="shared" si="444"/>
        <v>134</v>
      </c>
      <c r="T317" s="131">
        <v>0</v>
      </c>
      <c r="U317" s="131">
        <v>0</v>
      </c>
      <c r="V317" s="131">
        <f t="shared" si="445"/>
        <v>0</v>
      </c>
      <c r="W317" s="131">
        <v>2</v>
      </c>
      <c r="X317" s="131">
        <v>9</v>
      </c>
      <c r="Y317" s="131">
        <f t="shared" si="447"/>
        <v>11</v>
      </c>
      <c r="Z317" s="131">
        <f t="shared" si="448"/>
        <v>164</v>
      </c>
      <c r="AA317" s="131">
        <f t="shared" si="449"/>
        <v>645</v>
      </c>
      <c r="AB317" s="132">
        <f t="shared" si="446"/>
        <v>809</v>
      </c>
    </row>
    <row r="318" spans="1:28" x14ac:dyDescent="0.2">
      <c r="A318" s="133" t="s">
        <v>9</v>
      </c>
      <c r="B318" s="130">
        <v>596</v>
      </c>
      <c r="C318" s="131">
        <v>250</v>
      </c>
      <c r="D318" s="131">
        <f t="shared" si="439"/>
        <v>846</v>
      </c>
      <c r="E318" s="131">
        <v>29</v>
      </c>
      <c r="F318" s="131">
        <v>14</v>
      </c>
      <c r="G318" s="131">
        <f t="shared" si="440"/>
        <v>43</v>
      </c>
      <c r="H318" s="131">
        <v>1</v>
      </c>
      <c r="I318" s="131">
        <v>3</v>
      </c>
      <c r="J318" s="131">
        <f t="shared" si="441"/>
        <v>4</v>
      </c>
      <c r="K318" s="131">
        <v>38</v>
      </c>
      <c r="L318" s="131">
        <v>27</v>
      </c>
      <c r="M318" s="131">
        <f t="shared" si="442"/>
        <v>65</v>
      </c>
      <c r="N318" s="131">
        <v>14</v>
      </c>
      <c r="O318" s="131">
        <v>8</v>
      </c>
      <c r="P318" s="131">
        <f t="shared" si="443"/>
        <v>22</v>
      </c>
      <c r="Q318" s="131">
        <v>10</v>
      </c>
      <c r="R318" s="131">
        <v>5</v>
      </c>
      <c r="S318" s="131">
        <f t="shared" si="444"/>
        <v>15</v>
      </c>
      <c r="T318" s="131">
        <v>3</v>
      </c>
      <c r="U318" s="131">
        <v>0</v>
      </c>
      <c r="V318" s="131">
        <f t="shared" si="445"/>
        <v>3</v>
      </c>
      <c r="W318" s="131">
        <v>18</v>
      </c>
      <c r="X318" s="131">
        <v>7</v>
      </c>
      <c r="Y318" s="131">
        <f t="shared" si="447"/>
        <v>25</v>
      </c>
      <c r="Z318" s="131">
        <f t="shared" si="448"/>
        <v>709</v>
      </c>
      <c r="AA318" s="131">
        <f t="shared" si="449"/>
        <v>314</v>
      </c>
      <c r="AB318" s="132">
        <f t="shared" si="446"/>
        <v>1023</v>
      </c>
    </row>
    <row r="319" spans="1:28" x14ac:dyDescent="0.2">
      <c r="A319" s="129" t="s">
        <v>8</v>
      </c>
      <c r="B319" s="130">
        <v>440</v>
      </c>
      <c r="C319" s="131">
        <v>109</v>
      </c>
      <c r="D319" s="131">
        <f t="shared" si="439"/>
        <v>549</v>
      </c>
      <c r="E319" s="131">
        <v>50</v>
      </c>
      <c r="F319" s="131">
        <v>8</v>
      </c>
      <c r="G319" s="131">
        <f t="shared" si="440"/>
        <v>58</v>
      </c>
      <c r="H319" s="131">
        <v>1</v>
      </c>
      <c r="I319" s="131">
        <v>0</v>
      </c>
      <c r="J319" s="131">
        <f t="shared" si="441"/>
        <v>1</v>
      </c>
      <c r="K319" s="131">
        <v>35</v>
      </c>
      <c r="L319" s="131">
        <v>12</v>
      </c>
      <c r="M319" s="131">
        <f t="shared" si="442"/>
        <v>47</v>
      </c>
      <c r="N319" s="131">
        <v>10</v>
      </c>
      <c r="O319" s="131">
        <v>2</v>
      </c>
      <c r="P319" s="131">
        <f t="shared" si="443"/>
        <v>12</v>
      </c>
      <c r="Q319" s="131">
        <v>8</v>
      </c>
      <c r="R319" s="131">
        <v>0</v>
      </c>
      <c r="S319" s="131">
        <f t="shared" si="444"/>
        <v>8</v>
      </c>
      <c r="T319" s="131">
        <v>1</v>
      </c>
      <c r="U319" s="131">
        <v>0</v>
      </c>
      <c r="V319" s="131">
        <f t="shared" si="445"/>
        <v>1</v>
      </c>
      <c r="W319" s="131">
        <v>6</v>
      </c>
      <c r="X319" s="131">
        <v>6</v>
      </c>
      <c r="Y319" s="131">
        <f t="shared" si="447"/>
        <v>12</v>
      </c>
      <c r="Z319" s="131">
        <f t="shared" si="448"/>
        <v>551</v>
      </c>
      <c r="AA319" s="131">
        <f t="shared" si="449"/>
        <v>137</v>
      </c>
      <c r="AB319" s="132">
        <f t="shared" si="446"/>
        <v>688</v>
      </c>
    </row>
    <row r="320" spans="1:28" x14ac:dyDescent="0.2">
      <c r="A320" s="137" t="s">
        <v>50</v>
      </c>
      <c r="B320" s="134">
        <v>80</v>
      </c>
      <c r="C320" s="135">
        <v>39</v>
      </c>
      <c r="D320" s="135">
        <f t="shared" si="439"/>
        <v>119</v>
      </c>
      <c r="E320" s="135">
        <v>9</v>
      </c>
      <c r="F320" s="135">
        <v>2</v>
      </c>
      <c r="G320" s="135">
        <f t="shared" ref="G320" si="450">SUM(E320:F320)</f>
        <v>11</v>
      </c>
      <c r="H320" s="135">
        <v>0</v>
      </c>
      <c r="I320" s="135">
        <v>0</v>
      </c>
      <c r="J320" s="135">
        <f t="shared" ref="J320" si="451">SUM(H320:I320)</f>
        <v>0</v>
      </c>
      <c r="K320" s="135">
        <v>5</v>
      </c>
      <c r="L320" s="135">
        <v>1</v>
      </c>
      <c r="M320" s="135">
        <f t="shared" ref="M320" si="452">SUM(K320:L320)</f>
        <v>6</v>
      </c>
      <c r="N320" s="135">
        <v>1</v>
      </c>
      <c r="O320" s="135">
        <v>1</v>
      </c>
      <c r="P320" s="135">
        <f t="shared" si="443"/>
        <v>2</v>
      </c>
      <c r="Q320" s="135">
        <v>1</v>
      </c>
      <c r="R320" s="135">
        <v>2</v>
      </c>
      <c r="S320" s="131">
        <f t="shared" si="444"/>
        <v>3</v>
      </c>
      <c r="T320" s="135">
        <v>0</v>
      </c>
      <c r="U320" s="135">
        <v>0</v>
      </c>
      <c r="V320" s="131">
        <f t="shared" si="445"/>
        <v>0</v>
      </c>
      <c r="W320" s="135">
        <v>2</v>
      </c>
      <c r="X320" s="135">
        <v>2</v>
      </c>
      <c r="Y320" s="135">
        <f t="shared" si="447"/>
        <v>4</v>
      </c>
      <c r="Z320" s="135">
        <f t="shared" ref="Z320" si="453">Q320+N320+K320+H320+E320+B320+T320+W320</f>
        <v>98</v>
      </c>
      <c r="AA320" s="135">
        <f t="shared" si="449"/>
        <v>47</v>
      </c>
      <c r="AB320" s="136">
        <f t="shared" ref="AB320" si="454">SUM(Z320:AA320)</f>
        <v>145</v>
      </c>
    </row>
    <row r="321" spans="1:28" ht="13.5" thickBot="1" x14ac:dyDescent="0.25">
      <c r="A321" s="138" t="s">
        <v>3</v>
      </c>
      <c r="B321" s="139">
        <f t="shared" ref="B321:AB321" si="455">SUM(B314:B320)</f>
        <v>3256</v>
      </c>
      <c r="C321" s="140">
        <f t="shared" si="455"/>
        <v>2050</v>
      </c>
      <c r="D321" s="140">
        <f t="shared" si="455"/>
        <v>5306</v>
      </c>
      <c r="E321" s="140">
        <f t="shared" si="455"/>
        <v>288</v>
      </c>
      <c r="F321" s="140">
        <f t="shared" si="455"/>
        <v>120</v>
      </c>
      <c r="G321" s="140">
        <f t="shared" si="455"/>
        <v>408</v>
      </c>
      <c r="H321" s="140">
        <f t="shared" si="455"/>
        <v>14</v>
      </c>
      <c r="I321" s="140">
        <f t="shared" si="455"/>
        <v>11</v>
      </c>
      <c r="J321" s="140">
        <f t="shared" si="455"/>
        <v>25</v>
      </c>
      <c r="K321" s="140">
        <f t="shared" si="455"/>
        <v>193</v>
      </c>
      <c r="L321" s="140">
        <f t="shared" si="455"/>
        <v>156</v>
      </c>
      <c r="M321" s="140">
        <f t="shared" si="455"/>
        <v>349</v>
      </c>
      <c r="N321" s="140">
        <f t="shared" si="455"/>
        <v>115</v>
      </c>
      <c r="O321" s="140">
        <f t="shared" si="455"/>
        <v>67</v>
      </c>
      <c r="P321" s="140">
        <f t="shared" si="455"/>
        <v>182</v>
      </c>
      <c r="Q321" s="140">
        <f t="shared" si="455"/>
        <v>114</v>
      </c>
      <c r="R321" s="140">
        <f t="shared" si="455"/>
        <v>150</v>
      </c>
      <c r="S321" s="140">
        <f t="shared" si="455"/>
        <v>264</v>
      </c>
      <c r="T321" s="140">
        <f t="shared" si="455"/>
        <v>5</v>
      </c>
      <c r="U321" s="140">
        <f t="shared" si="455"/>
        <v>1</v>
      </c>
      <c r="V321" s="140">
        <f t="shared" si="455"/>
        <v>6</v>
      </c>
      <c r="W321" s="140">
        <f t="shared" si="455"/>
        <v>90</v>
      </c>
      <c r="X321" s="140">
        <f t="shared" si="455"/>
        <v>44</v>
      </c>
      <c r="Y321" s="140">
        <f t="shared" si="455"/>
        <v>134</v>
      </c>
      <c r="Z321" s="140">
        <f t="shared" si="455"/>
        <v>4075</v>
      </c>
      <c r="AA321" s="140">
        <f t="shared" si="455"/>
        <v>2599</v>
      </c>
      <c r="AB321" s="141">
        <f t="shared" si="455"/>
        <v>6674</v>
      </c>
    </row>
    <row r="322" spans="1:28" ht="13.5" thickBot="1" x14ac:dyDescent="0.25">
      <c r="V322" s="118"/>
    </row>
    <row r="323" spans="1:28" ht="25.5" x14ac:dyDescent="0.2">
      <c r="A323" s="161" t="s">
        <v>58</v>
      </c>
      <c r="B323" s="152" t="s">
        <v>41</v>
      </c>
      <c r="C323" s="153" t="s">
        <v>41</v>
      </c>
      <c r="D323" s="154" t="s">
        <v>41</v>
      </c>
      <c r="E323" s="155" t="s">
        <v>42</v>
      </c>
      <c r="F323" s="153" t="s">
        <v>42</v>
      </c>
      <c r="G323" s="154" t="s">
        <v>42</v>
      </c>
      <c r="H323" s="157" t="s">
        <v>43</v>
      </c>
      <c r="I323" s="158" t="s">
        <v>43</v>
      </c>
      <c r="J323" s="159" t="s">
        <v>43</v>
      </c>
      <c r="K323" s="155" t="s">
        <v>44</v>
      </c>
      <c r="L323" s="153" t="s">
        <v>44</v>
      </c>
      <c r="M323" s="154" t="s">
        <v>44</v>
      </c>
      <c r="N323" s="155" t="s">
        <v>45</v>
      </c>
      <c r="O323" s="153" t="s">
        <v>45</v>
      </c>
      <c r="P323" s="154" t="s">
        <v>45</v>
      </c>
      <c r="Q323" s="155" t="s">
        <v>46</v>
      </c>
      <c r="R323" s="153" t="s">
        <v>46</v>
      </c>
      <c r="S323" s="154" t="s">
        <v>46</v>
      </c>
      <c r="T323" s="157" t="s">
        <v>47</v>
      </c>
      <c r="U323" s="158" t="s">
        <v>47</v>
      </c>
      <c r="V323" s="159" t="s">
        <v>47</v>
      </c>
      <c r="W323" s="158" t="s">
        <v>86</v>
      </c>
      <c r="X323" s="158" t="s">
        <v>86</v>
      </c>
      <c r="Y323" s="158" t="s">
        <v>86</v>
      </c>
      <c r="Z323" s="155" t="s">
        <v>3</v>
      </c>
      <c r="AA323" s="153" t="s">
        <v>3</v>
      </c>
      <c r="AB323" s="156" t="s">
        <v>3</v>
      </c>
    </row>
    <row r="324" spans="1:28" ht="13.5" thickBot="1" x14ac:dyDescent="0.25">
      <c r="A324" s="162"/>
      <c r="B324" s="122" t="s">
        <v>48</v>
      </c>
      <c r="C324" s="123" t="s">
        <v>49</v>
      </c>
      <c r="D324" s="123" t="s">
        <v>3</v>
      </c>
      <c r="E324" s="122" t="s">
        <v>48</v>
      </c>
      <c r="F324" s="123" t="s">
        <v>49</v>
      </c>
      <c r="G324" s="123" t="s">
        <v>3</v>
      </c>
      <c r="H324" s="122" t="s">
        <v>48</v>
      </c>
      <c r="I324" s="123" t="s">
        <v>49</v>
      </c>
      <c r="J324" s="123" t="s">
        <v>3</v>
      </c>
      <c r="K324" s="122" t="s">
        <v>48</v>
      </c>
      <c r="L324" s="123" t="s">
        <v>49</v>
      </c>
      <c r="M324" s="123" t="s">
        <v>3</v>
      </c>
      <c r="N324" s="122" t="s">
        <v>48</v>
      </c>
      <c r="O324" s="123" t="s">
        <v>49</v>
      </c>
      <c r="P324" s="123" t="s">
        <v>3</v>
      </c>
      <c r="Q324" s="122" t="s">
        <v>48</v>
      </c>
      <c r="R324" s="123" t="s">
        <v>49</v>
      </c>
      <c r="S324" s="123" t="s">
        <v>3</v>
      </c>
      <c r="T324" s="122" t="s">
        <v>48</v>
      </c>
      <c r="U324" s="123" t="s">
        <v>49</v>
      </c>
      <c r="V324" s="123" t="s">
        <v>3</v>
      </c>
      <c r="W324" s="122" t="s">
        <v>48</v>
      </c>
      <c r="X324" s="123" t="s">
        <v>49</v>
      </c>
      <c r="Y324" s="123" t="s">
        <v>3</v>
      </c>
      <c r="Z324" s="122" t="s">
        <v>48</v>
      </c>
      <c r="AA324" s="123" t="s">
        <v>49</v>
      </c>
      <c r="AB324" s="124" t="s">
        <v>3</v>
      </c>
    </row>
    <row r="325" spans="1:28" x14ac:dyDescent="0.2">
      <c r="A325" s="125" t="s">
        <v>4</v>
      </c>
      <c r="B325" s="126">
        <v>2878</v>
      </c>
      <c r="C325" s="127">
        <v>1774</v>
      </c>
      <c r="D325" s="127">
        <f t="shared" ref="D325:D332" si="456">SUM(B325:C325)</f>
        <v>4652</v>
      </c>
      <c r="E325" s="127">
        <v>383</v>
      </c>
      <c r="F325" s="127">
        <v>176</v>
      </c>
      <c r="G325" s="127">
        <f t="shared" ref="G325:G330" si="457">SUM(E325:F325)</f>
        <v>559</v>
      </c>
      <c r="H325" s="127">
        <v>18</v>
      </c>
      <c r="I325" s="127">
        <v>7</v>
      </c>
      <c r="J325" s="127">
        <f t="shared" ref="J325:J330" si="458">SUM(H325:I325)</f>
        <v>25</v>
      </c>
      <c r="K325" s="127">
        <v>120</v>
      </c>
      <c r="L325" s="127">
        <v>87</v>
      </c>
      <c r="M325" s="127">
        <f t="shared" ref="M325:M330" si="459">SUM(K325:L325)</f>
        <v>207</v>
      </c>
      <c r="N325" s="127">
        <v>148</v>
      </c>
      <c r="O325" s="127">
        <v>85</v>
      </c>
      <c r="P325" s="127">
        <f t="shared" ref="P325:P332" si="460">SUM(N325:O325)</f>
        <v>233</v>
      </c>
      <c r="Q325" s="127">
        <v>51</v>
      </c>
      <c r="R325" s="127">
        <v>42</v>
      </c>
      <c r="S325" s="127">
        <f t="shared" ref="S325:S332" si="461">SUM(Q325:R325)</f>
        <v>93</v>
      </c>
      <c r="T325" s="127">
        <v>4</v>
      </c>
      <c r="U325" s="127">
        <v>0</v>
      </c>
      <c r="V325" s="127">
        <f t="shared" ref="V325:V332" si="462">SUM(T325:U325)</f>
        <v>4</v>
      </c>
      <c r="W325" s="127">
        <v>135</v>
      </c>
      <c r="X325" s="127">
        <v>67</v>
      </c>
      <c r="Y325" s="127">
        <f>SUM(W325:X325)</f>
        <v>202</v>
      </c>
      <c r="Z325" s="127">
        <f>Q325+N325+K325+H325+E325+B325+T325+W325</f>
        <v>3737</v>
      </c>
      <c r="AA325" s="127">
        <f>R325+O325+L325+I325+F325+C325+U325+X325</f>
        <v>2238</v>
      </c>
      <c r="AB325" s="128">
        <f t="shared" ref="AB325:AB330" si="463">SUM(Z325:AA325)</f>
        <v>5975</v>
      </c>
    </row>
    <row r="326" spans="1:28" x14ac:dyDescent="0.2">
      <c r="A326" s="129" t="s">
        <v>6</v>
      </c>
      <c r="B326" s="130">
        <v>801</v>
      </c>
      <c r="C326" s="131">
        <v>1296</v>
      </c>
      <c r="D326" s="131">
        <f t="shared" si="456"/>
        <v>2097</v>
      </c>
      <c r="E326" s="131">
        <v>83</v>
      </c>
      <c r="F326" s="131">
        <v>74</v>
      </c>
      <c r="G326" s="131">
        <f t="shared" si="457"/>
        <v>157</v>
      </c>
      <c r="H326" s="131">
        <v>4</v>
      </c>
      <c r="I326" s="131">
        <v>5</v>
      </c>
      <c r="J326" s="131">
        <f t="shared" si="458"/>
        <v>9</v>
      </c>
      <c r="K326" s="131">
        <v>69</v>
      </c>
      <c r="L326" s="131">
        <v>78</v>
      </c>
      <c r="M326" s="131">
        <f t="shared" si="459"/>
        <v>147</v>
      </c>
      <c r="N326" s="131">
        <v>42</v>
      </c>
      <c r="O326" s="131">
        <v>39</v>
      </c>
      <c r="P326" s="131">
        <f t="shared" si="460"/>
        <v>81</v>
      </c>
      <c r="Q326" s="131">
        <v>49</v>
      </c>
      <c r="R326" s="131">
        <v>57</v>
      </c>
      <c r="S326" s="131">
        <f t="shared" si="461"/>
        <v>106</v>
      </c>
      <c r="T326" s="131">
        <v>0</v>
      </c>
      <c r="U326" s="131">
        <v>3</v>
      </c>
      <c r="V326" s="131">
        <f t="shared" si="462"/>
        <v>3</v>
      </c>
      <c r="W326" s="131">
        <v>27</v>
      </c>
      <c r="X326" s="131">
        <v>32</v>
      </c>
      <c r="Y326" s="131">
        <f t="shared" ref="Y326:Y332" si="464">SUM(W326:X326)</f>
        <v>59</v>
      </c>
      <c r="Z326" s="131">
        <f t="shared" ref="Z326:Z330" si="465">Q326+N326+K326+H326+E326+B326+T326+W326</f>
        <v>1075</v>
      </c>
      <c r="AA326" s="131">
        <f t="shared" ref="AA326:AA332" si="466">R326+O326+L326+I326+F326+C326+U326+X326</f>
        <v>1584</v>
      </c>
      <c r="AB326" s="132">
        <f t="shared" si="463"/>
        <v>2659</v>
      </c>
    </row>
    <row r="327" spans="1:28" x14ac:dyDescent="0.2">
      <c r="A327" s="133" t="s">
        <v>5</v>
      </c>
      <c r="B327" s="130">
        <v>1531</v>
      </c>
      <c r="C327" s="131">
        <v>279</v>
      </c>
      <c r="D327" s="131">
        <f t="shared" si="456"/>
        <v>1810</v>
      </c>
      <c r="E327" s="131">
        <v>158</v>
      </c>
      <c r="F327" s="131">
        <v>28</v>
      </c>
      <c r="G327" s="131">
        <f t="shared" si="457"/>
        <v>186</v>
      </c>
      <c r="H327" s="131">
        <v>6</v>
      </c>
      <c r="I327" s="131">
        <v>3</v>
      </c>
      <c r="J327" s="131">
        <f t="shared" si="458"/>
        <v>9</v>
      </c>
      <c r="K327" s="131">
        <v>28</v>
      </c>
      <c r="L327" s="131">
        <v>3</v>
      </c>
      <c r="M327" s="131">
        <f t="shared" si="459"/>
        <v>31</v>
      </c>
      <c r="N327" s="131">
        <v>35</v>
      </c>
      <c r="O327" s="131">
        <v>7</v>
      </c>
      <c r="P327" s="131">
        <f t="shared" si="460"/>
        <v>42</v>
      </c>
      <c r="Q327" s="131">
        <v>24</v>
      </c>
      <c r="R327" s="131">
        <v>7</v>
      </c>
      <c r="S327" s="131">
        <f t="shared" si="461"/>
        <v>31</v>
      </c>
      <c r="T327" s="131">
        <v>1</v>
      </c>
      <c r="U327" s="131">
        <v>0</v>
      </c>
      <c r="V327" s="131">
        <f t="shared" si="462"/>
        <v>1</v>
      </c>
      <c r="W327" s="131">
        <v>25</v>
      </c>
      <c r="X327" s="131">
        <v>3</v>
      </c>
      <c r="Y327" s="131">
        <f t="shared" si="464"/>
        <v>28</v>
      </c>
      <c r="Z327" s="131">
        <f t="shared" si="465"/>
        <v>1808</v>
      </c>
      <c r="AA327" s="131">
        <f t="shared" si="466"/>
        <v>330</v>
      </c>
      <c r="AB327" s="132">
        <f t="shared" si="463"/>
        <v>2138</v>
      </c>
    </row>
    <row r="328" spans="1:28" x14ac:dyDescent="0.2">
      <c r="A328" s="133" t="s">
        <v>7</v>
      </c>
      <c r="B328" s="130">
        <v>208</v>
      </c>
      <c r="C328" s="131">
        <v>1273</v>
      </c>
      <c r="D328" s="131">
        <f t="shared" si="456"/>
        <v>1481</v>
      </c>
      <c r="E328" s="131">
        <v>23</v>
      </c>
      <c r="F328" s="131">
        <v>76</v>
      </c>
      <c r="G328" s="131">
        <f t="shared" si="457"/>
        <v>99</v>
      </c>
      <c r="H328" s="131">
        <v>0</v>
      </c>
      <c r="I328" s="131">
        <v>11</v>
      </c>
      <c r="J328" s="131">
        <f t="shared" si="458"/>
        <v>11</v>
      </c>
      <c r="K328" s="131">
        <v>35</v>
      </c>
      <c r="L328" s="131">
        <v>109</v>
      </c>
      <c r="M328" s="131">
        <f t="shared" si="459"/>
        <v>144</v>
      </c>
      <c r="N328" s="131">
        <v>7</v>
      </c>
      <c r="O328" s="131">
        <v>35</v>
      </c>
      <c r="P328" s="131">
        <f t="shared" si="460"/>
        <v>42</v>
      </c>
      <c r="Q328" s="131">
        <v>79</v>
      </c>
      <c r="R328" s="131">
        <v>237</v>
      </c>
      <c r="S328" s="131">
        <f t="shared" si="461"/>
        <v>316</v>
      </c>
      <c r="T328" s="131">
        <v>0</v>
      </c>
      <c r="U328" s="131">
        <v>0</v>
      </c>
      <c r="V328" s="131">
        <f t="shared" si="462"/>
        <v>0</v>
      </c>
      <c r="W328" s="131">
        <v>10</v>
      </c>
      <c r="X328" s="131">
        <v>28</v>
      </c>
      <c r="Y328" s="131">
        <f t="shared" si="464"/>
        <v>38</v>
      </c>
      <c r="Z328" s="131">
        <f t="shared" si="465"/>
        <v>362</v>
      </c>
      <c r="AA328" s="131">
        <f t="shared" si="466"/>
        <v>1769</v>
      </c>
      <c r="AB328" s="132">
        <f t="shared" si="463"/>
        <v>2131</v>
      </c>
    </row>
    <row r="329" spans="1:28" x14ac:dyDescent="0.2">
      <c r="A329" s="133" t="s">
        <v>9</v>
      </c>
      <c r="B329" s="130">
        <v>1169</v>
      </c>
      <c r="C329" s="131">
        <v>609</v>
      </c>
      <c r="D329" s="131">
        <f t="shared" si="456"/>
        <v>1778</v>
      </c>
      <c r="E329" s="131">
        <v>100</v>
      </c>
      <c r="F329" s="131">
        <v>43</v>
      </c>
      <c r="G329" s="131">
        <f t="shared" si="457"/>
        <v>143</v>
      </c>
      <c r="H329" s="131">
        <v>4</v>
      </c>
      <c r="I329" s="131">
        <v>5</v>
      </c>
      <c r="J329" s="131">
        <f t="shared" si="458"/>
        <v>9</v>
      </c>
      <c r="K329" s="131">
        <v>73</v>
      </c>
      <c r="L329" s="131">
        <v>50</v>
      </c>
      <c r="M329" s="131">
        <f t="shared" si="459"/>
        <v>123</v>
      </c>
      <c r="N329" s="131">
        <v>33</v>
      </c>
      <c r="O329" s="131">
        <v>24</v>
      </c>
      <c r="P329" s="131">
        <f t="shared" si="460"/>
        <v>57</v>
      </c>
      <c r="Q329" s="131">
        <v>33</v>
      </c>
      <c r="R329" s="131">
        <v>8</v>
      </c>
      <c r="S329" s="131">
        <f t="shared" si="461"/>
        <v>41</v>
      </c>
      <c r="T329" s="131">
        <v>3</v>
      </c>
      <c r="U329" s="131">
        <v>0</v>
      </c>
      <c r="V329" s="131">
        <f t="shared" si="462"/>
        <v>3</v>
      </c>
      <c r="W329" s="131">
        <v>36</v>
      </c>
      <c r="X329" s="131">
        <v>21</v>
      </c>
      <c r="Y329" s="131">
        <f t="shared" si="464"/>
        <v>57</v>
      </c>
      <c r="Z329" s="131">
        <f t="shared" si="465"/>
        <v>1451</v>
      </c>
      <c r="AA329" s="131">
        <f t="shared" si="466"/>
        <v>760</v>
      </c>
      <c r="AB329" s="132">
        <f t="shared" si="463"/>
        <v>2211</v>
      </c>
    </row>
    <row r="330" spans="1:28" x14ac:dyDescent="0.2">
      <c r="A330" s="129" t="s">
        <v>8</v>
      </c>
      <c r="B330" s="130">
        <v>1063</v>
      </c>
      <c r="C330" s="131">
        <v>232</v>
      </c>
      <c r="D330" s="131">
        <f t="shared" si="456"/>
        <v>1295</v>
      </c>
      <c r="E330" s="131">
        <v>127</v>
      </c>
      <c r="F330" s="131">
        <v>16</v>
      </c>
      <c r="G330" s="131">
        <f t="shared" si="457"/>
        <v>143</v>
      </c>
      <c r="H330" s="131">
        <v>4</v>
      </c>
      <c r="I330" s="131">
        <v>0</v>
      </c>
      <c r="J330" s="131">
        <f t="shared" si="458"/>
        <v>4</v>
      </c>
      <c r="K330" s="131">
        <v>82</v>
      </c>
      <c r="L330" s="131">
        <v>25</v>
      </c>
      <c r="M330" s="131">
        <f t="shared" si="459"/>
        <v>107</v>
      </c>
      <c r="N330" s="131">
        <v>48</v>
      </c>
      <c r="O330" s="131">
        <v>5</v>
      </c>
      <c r="P330" s="131">
        <f t="shared" si="460"/>
        <v>53</v>
      </c>
      <c r="Q330" s="131">
        <v>13</v>
      </c>
      <c r="R330" s="131">
        <v>1</v>
      </c>
      <c r="S330" s="131">
        <f t="shared" si="461"/>
        <v>14</v>
      </c>
      <c r="T330" s="131">
        <v>4</v>
      </c>
      <c r="U330" s="131">
        <v>1</v>
      </c>
      <c r="V330" s="131">
        <f t="shared" si="462"/>
        <v>5</v>
      </c>
      <c r="W330" s="131">
        <v>26</v>
      </c>
      <c r="X330" s="131">
        <v>13</v>
      </c>
      <c r="Y330" s="131">
        <f t="shared" si="464"/>
        <v>39</v>
      </c>
      <c r="Z330" s="131">
        <f t="shared" si="465"/>
        <v>1367</v>
      </c>
      <c r="AA330" s="131">
        <f t="shared" si="466"/>
        <v>293</v>
      </c>
      <c r="AB330" s="132">
        <f t="shared" si="463"/>
        <v>1660</v>
      </c>
    </row>
    <row r="331" spans="1:28" x14ac:dyDescent="0.2">
      <c r="A331" s="129" t="s">
        <v>31</v>
      </c>
      <c r="B331" s="134">
        <v>81</v>
      </c>
      <c r="C331" s="135">
        <v>80</v>
      </c>
      <c r="D331" s="131">
        <f t="shared" si="456"/>
        <v>161</v>
      </c>
      <c r="E331" s="135">
        <v>7</v>
      </c>
      <c r="F331" s="135">
        <v>5</v>
      </c>
      <c r="G331" s="135">
        <v>0</v>
      </c>
      <c r="H331" s="135">
        <v>0</v>
      </c>
      <c r="I331" s="135">
        <v>1</v>
      </c>
      <c r="J331" s="135">
        <v>0</v>
      </c>
      <c r="K331" s="135">
        <v>28</v>
      </c>
      <c r="L331" s="135">
        <v>45</v>
      </c>
      <c r="M331" s="131">
        <f>SUM(K331:L331)</f>
        <v>73</v>
      </c>
      <c r="N331" s="135">
        <v>7</v>
      </c>
      <c r="O331" s="135">
        <v>4</v>
      </c>
      <c r="P331" s="131">
        <f t="shared" si="460"/>
        <v>11</v>
      </c>
      <c r="Q331" s="135">
        <v>2</v>
      </c>
      <c r="R331" s="135">
        <v>6</v>
      </c>
      <c r="S331" s="131">
        <f t="shared" si="461"/>
        <v>8</v>
      </c>
      <c r="T331" s="135">
        <v>0</v>
      </c>
      <c r="U331" s="135">
        <v>0</v>
      </c>
      <c r="V331" s="131">
        <f t="shared" si="462"/>
        <v>0</v>
      </c>
      <c r="W331" s="135">
        <v>4</v>
      </c>
      <c r="X331" s="135">
        <v>5</v>
      </c>
      <c r="Y331" s="135">
        <f t="shared" si="464"/>
        <v>9</v>
      </c>
      <c r="Z331" s="135">
        <f>Q331+N331+K331+H331+E331+B331+T331+W331</f>
        <v>129</v>
      </c>
      <c r="AA331" s="135">
        <f t="shared" si="466"/>
        <v>146</v>
      </c>
      <c r="AB331" s="136">
        <f>SUM(Z331:AA331)</f>
        <v>275</v>
      </c>
    </row>
    <row r="332" spans="1:28" x14ac:dyDescent="0.2">
      <c r="A332" s="137" t="s">
        <v>50</v>
      </c>
      <c r="B332" s="134">
        <v>286</v>
      </c>
      <c r="C332" s="135">
        <v>188</v>
      </c>
      <c r="D332" s="135">
        <f t="shared" si="456"/>
        <v>474</v>
      </c>
      <c r="E332" s="135">
        <v>54</v>
      </c>
      <c r="F332" s="135">
        <v>15</v>
      </c>
      <c r="G332" s="135">
        <f t="shared" ref="G332" si="467">SUM(E332:F332)</f>
        <v>69</v>
      </c>
      <c r="H332" s="135">
        <v>2</v>
      </c>
      <c r="I332" s="135">
        <v>0</v>
      </c>
      <c r="J332" s="135">
        <f t="shared" ref="J332" si="468">SUM(H332:I332)</f>
        <v>2</v>
      </c>
      <c r="K332" s="135">
        <v>14</v>
      </c>
      <c r="L332" s="135">
        <v>8</v>
      </c>
      <c r="M332" s="135">
        <f t="shared" ref="M332" si="469">SUM(K332:L332)</f>
        <v>22</v>
      </c>
      <c r="N332" s="135">
        <v>13</v>
      </c>
      <c r="O332" s="135">
        <v>7</v>
      </c>
      <c r="P332" s="135">
        <f t="shared" si="460"/>
        <v>20</v>
      </c>
      <c r="Q332" s="135">
        <v>3</v>
      </c>
      <c r="R332" s="135">
        <v>5</v>
      </c>
      <c r="S332" s="131">
        <f t="shared" si="461"/>
        <v>8</v>
      </c>
      <c r="T332" s="135">
        <v>0</v>
      </c>
      <c r="U332" s="135">
        <v>0</v>
      </c>
      <c r="V332" s="131">
        <f t="shared" si="462"/>
        <v>0</v>
      </c>
      <c r="W332" s="135">
        <v>14</v>
      </c>
      <c r="X332" s="135">
        <v>6</v>
      </c>
      <c r="Y332" s="135">
        <f t="shared" si="464"/>
        <v>20</v>
      </c>
      <c r="Z332" s="135">
        <f t="shared" ref="Z332" si="470">Q332+N332+K332+H332+E332+B332+T332+W332</f>
        <v>386</v>
      </c>
      <c r="AA332" s="135">
        <f t="shared" si="466"/>
        <v>229</v>
      </c>
      <c r="AB332" s="136">
        <f t="shared" ref="AB332" si="471">SUM(Z332:AA332)</f>
        <v>615</v>
      </c>
    </row>
    <row r="333" spans="1:28" ht="13.5" thickBot="1" x14ac:dyDescent="0.25">
      <c r="A333" s="138" t="s">
        <v>3</v>
      </c>
      <c r="B333" s="139">
        <f t="shared" ref="B333:AB333" si="472">SUM(B325:B332)</f>
        <v>8017</v>
      </c>
      <c r="C333" s="140">
        <f t="shared" si="472"/>
        <v>5731</v>
      </c>
      <c r="D333" s="140">
        <f t="shared" si="472"/>
        <v>13748</v>
      </c>
      <c r="E333" s="140">
        <f t="shared" si="472"/>
        <v>935</v>
      </c>
      <c r="F333" s="140">
        <f t="shared" si="472"/>
        <v>433</v>
      </c>
      <c r="G333" s="140">
        <f t="shared" si="472"/>
        <v>1356</v>
      </c>
      <c r="H333" s="140">
        <f t="shared" si="472"/>
        <v>38</v>
      </c>
      <c r="I333" s="140">
        <f t="shared" si="472"/>
        <v>32</v>
      </c>
      <c r="J333" s="140">
        <f t="shared" si="472"/>
        <v>69</v>
      </c>
      <c r="K333" s="140">
        <f t="shared" si="472"/>
        <v>449</v>
      </c>
      <c r="L333" s="140">
        <f t="shared" si="472"/>
        <v>405</v>
      </c>
      <c r="M333" s="140">
        <f t="shared" si="472"/>
        <v>854</v>
      </c>
      <c r="N333" s="140">
        <f t="shared" si="472"/>
        <v>333</v>
      </c>
      <c r="O333" s="140">
        <f t="shared" si="472"/>
        <v>206</v>
      </c>
      <c r="P333" s="140">
        <f t="shared" si="472"/>
        <v>539</v>
      </c>
      <c r="Q333" s="140">
        <f t="shared" si="472"/>
        <v>254</v>
      </c>
      <c r="R333" s="140">
        <f t="shared" si="472"/>
        <v>363</v>
      </c>
      <c r="S333" s="140">
        <f t="shared" si="472"/>
        <v>617</v>
      </c>
      <c r="T333" s="140">
        <f t="shared" si="472"/>
        <v>12</v>
      </c>
      <c r="U333" s="140">
        <f t="shared" si="472"/>
        <v>4</v>
      </c>
      <c r="V333" s="140">
        <f t="shared" si="472"/>
        <v>16</v>
      </c>
      <c r="W333" s="140">
        <f>SUM(W325:W332)</f>
        <v>277</v>
      </c>
      <c r="X333" s="140">
        <f>SUM(X325:X332)</f>
        <v>175</v>
      </c>
      <c r="Y333" s="140">
        <f>SUM(Y325:Y332)</f>
        <v>452</v>
      </c>
      <c r="Z333" s="140">
        <f t="shared" si="472"/>
        <v>10315</v>
      </c>
      <c r="AA333" s="140">
        <f t="shared" si="472"/>
        <v>7349</v>
      </c>
      <c r="AB333" s="141">
        <f t="shared" si="472"/>
        <v>17664</v>
      </c>
    </row>
    <row r="334" spans="1:28" ht="13.5" thickBot="1" x14ac:dyDescent="0.25">
      <c r="V334" s="118"/>
    </row>
    <row r="335" spans="1:28" ht="25.5" x14ac:dyDescent="0.2">
      <c r="A335" s="161" t="s">
        <v>59</v>
      </c>
      <c r="B335" s="152" t="s">
        <v>41</v>
      </c>
      <c r="C335" s="153" t="s">
        <v>41</v>
      </c>
      <c r="D335" s="154" t="s">
        <v>41</v>
      </c>
      <c r="E335" s="155" t="s">
        <v>42</v>
      </c>
      <c r="F335" s="153" t="s">
        <v>42</v>
      </c>
      <c r="G335" s="154" t="s">
        <v>42</v>
      </c>
      <c r="H335" s="157" t="s">
        <v>43</v>
      </c>
      <c r="I335" s="158" t="s">
        <v>43</v>
      </c>
      <c r="J335" s="159" t="s">
        <v>43</v>
      </c>
      <c r="K335" s="155" t="s">
        <v>44</v>
      </c>
      <c r="L335" s="153" t="s">
        <v>44</v>
      </c>
      <c r="M335" s="154" t="s">
        <v>44</v>
      </c>
      <c r="N335" s="155" t="s">
        <v>45</v>
      </c>
      <c r="O335" s="153" t="s">
        <v>45</v>
      </c>
      <c r="P335" s="154" t="s">
        <v>45</v>
      </c>
      <c r="Q335" s="155" t="s">
        <v>46</v>
      </c>
      <c r="R335" s="153" t="s">
        <v>46</v>
      </c>
      <c r="S335" s="154" t="s">
        <v>46</v>
      </c>
      <c r="T335" s="157" t="s">
        <v>47</v>
      </c>
      <c r="U335" s="158" t="s">
        <v>47</v>
      </c>
      <c r="V335" s="159" t="s">
        <v>47</v>
      </c>
      <c r="W335" s="158" t="s">
        <v>86</v>
      </c>
      <c r="X335" s="158" t="s">
        <v>86</v>
      </c>
      <c r="Y335" s="158" t="s">
        <v>86</v>
      </c>
      <c r="Z335" s="155" t="s">
        <v>3</v>
      </c>
      <c r="AA335" s="153" t="s">
        <v>3</v>
      </c>
      <c r="AB335" s="156" t="s">
        <v>3</v>
      </c>
    </row>
    <row r="336" spans="1:28" ht="13.5" thickBot="1" x14ac:dyDescent="0.25">
      <c r="A336" s="162"/>
      <c r="B336" s="122" t="s">
        <v>48</v>
      </c>
      <c r="C336" s="123" t="s">
        <v>49</v>
      </c>
      <c r="D336" s="123" t="s">
        <v>3</v>
      </c>
      <c r="E336" s="122" t="s">
        <v>48</v>
      </c>
      <c r="F336" s="123" t="s">
        <v>49</v>
      </c>
      <c r="G336" s="123" t="s">
        <v>3</v>
      </c>
      <c r="H336" s="122" t="s">
        <v>48</v>
      </c>
      <c r="I336" s="123" t="s">
        <v>49</v>
      </c>
      <c r="J336" s="123" t="s">
        <v>3</v>
      </c>
      <c r="K336" s="122" t="s">
        <v>48</v>
      </c>
      <c r="L336" s="123" t="s">
        <v>49</v>
      </c>
      <c r="M336" s="123" t="s">
        <v>3</v>
      </c>
      <c r="N336" s="122" t="s">
        <v>48</v>
      </c>
      <c r="O336" s="123" t="s">
        <v>49</v>
      </c>
      <c r="P336" s="123" t="s">
        <v>3</v>
      </c>
      <c r="Q336" s="122" t="s">
        <v>48</v>
      </c>
      <c r="R336" s="123" t="s">
        <v>49</v>
      </c>
      <c r="S336" s="123" t="s">
        <v>3</v>
      </c>
      <c r="T336" s="122" t="s">
        <v>48</v>
      </c>
      <c r="U336" s="123" t="s">
        <v>49</v>
      </c>
      <c r="V336" s="123" t="s">
        <v>3</v>
      </c>
      <c r="W336" s="122" t="s">
        <v>48</v>
      </c>
      <c r="X336" s="123" t="s">
        <v>49</v>
      </c>
      <c r="Y336" s="123" t="s">
        <v>3</v>
      </c>
      <c r="Z336" s="122" t="s">
        <v>48</v>
      </c>
      <c r="AA336" s="123" t="s">
        <v>49</v>
      </c>
      <c r="AB336" s="124" t="s">
        <v>3</v>
      </c>
    </row>
    <row r="337" spans="1:28" x14ac:dyDescent="0.2">
      <c r="A337" s="125" t="s">
        <v>4</v>
      </c>
      <c r="B337" s="126">
        <v>3099</v>
      </c>
      <c r="C337" s="127">
        <v>1930</v>
      </c>
      <c r="D337" s="127">
        <f t="shared" ref="D337:D344" si="473">SUM(B337:C337)</f>
        <v>5029</v>
      </c>
      <c r="E337" s="127">
        <v>423</v>
      </c>
      <c r="F337" s="127">
        <v>215</v>
      </c>
      <c r="G337" s="127">
        <f t="shared" ref="G337:G342" si="474">SUM(E337:F337)</f>
        <v>638</v>
      </c>
      <c r="H337" s="127">
        <v>21</v>
      </c>
      <c r="I337" s="127">
        <v>8</v>
      </c>
      <c r="J337" s="127">
        <f t="shared" ref="J337:J342" si="475">SUM(H337:I337)</f>
        <v>29</v>
      </c>
      <c r="K337" s="127">
        <v>131</v>
      </c>
      <c r="L337" s="127">
        <v>97</v>
      </c>
      <c r="M337" s="127">
        <f t="shared" ref="M337:M342" si="476">SUM(K337:L337)</f>
        <v>228</v>
      </c>
      <c r="N337" s="127">
        <v>148</v>
      </c>
      <c r="O337" s="127">
        <v>85</v>
      </c>
      <c r="P337" s="127">
        <f t="shared" ref="P337:P344" si="477">SUM(N337:O337)</f>
        <v>233</v>
      </c>
      <c r="Q337" s="127">
        <v>51</v>
      </c>
      <c r="R337" s="127">
        <v>44</v>
      </c>
      <c r="S337" s="127">
        <f t="shared" ref="S337:S344" si="478">SUM(Q337:R337)</f>
        <v>95</v>
      </c>
      <c r="T337" s="127">
        <v>5</v>
      </c>
      <c r="U337" s="127">
        <v>0</v>
      </c>
      <c r="V337" s="127">
        <f t="shared" ref="V337:V344" si="479">SUM(T337:U337)</f>
        <v>5</v>
      </c>
      <c r="W337" s="127">
        <v>135</v>
      </c>
      <c r="X337" s="127">
        <v>75</v>
      </c>
      <c r="Y337" s="127">
        <f>SUM(W337:X337)</f>
        <v>210</v>
      </c>
      <c r="Z337" s="127">
        <f>Q337+N337+K337+H337+E337+B337+T337+W337</f>
        <v>4013</v>
      </c>
      <c r="AA337" s="127">
        <f>R337+O337+L337+I337+F337+C337+U337+X337</f>
        <v>2454</v>
      </c>
      <c r="AB337" s="128">
        <f t="shared" ref="AB337:AB342" si="480">SUM(Z337:AA337)</f>
        <v>6467</v>
      </c>
    </row>
    <row r="338" spans="1:28" x14ac:dyDescent="0.2">
      <c r="A338" s="129" t="s">
        <v>6</v>
      </c>
      <c r="B338" s="130">
        <v>811</v>
      </c>
      <c r="C338" s="131">
        <v>1341</v>
      </c>
      <c r="D338" s="131">
        <f t="shared" si="473"/>
        <v>2152</v>
      </c>
      <c r="E338" s="131">
        <v>84</v>
      </c>
      <c r="F338" s="131">
        <v>79</v>
      </c>
      <c r="G338" s="131">
        <f t="shared" si="474"/>
        <v>163</v>
      </c>
      <c r="H338" s="131">
        <v>6</v>
      </c>
      <c r="I338" s="131">
        <v>5</v>
      </c>
      <c r="J338" s="131">
        <f t="shared" si="475"/>
        <v>11</v>
      </c>
      <c r="K338" s="131">
        <v>68</v>
      </c>
      <c r="L338" s="131">
        <v>84</v>
      </c>
      <c r="M338" s="131">
        <f t="shared" si="476"/>
        <v>152</v>
      </c>
      <c r="N338" s="131">
        <v>40</v>
      </c>
      <c r="O338" s="131">
        <v>39</v>
      </c>
      <c r="P338" s="131">
        <f t="shared" si="477"/>
        <v>79</v>
      </c>
      <c r="Q338" s="131">
        <v>46</v>
      </c>
      <c r="R338" s="131">
        <v>47</v>
      </c>
      <c r="S338" s="131">
        <f t="shared" si="478"/>
        <v>93</v>
      </c>
      <c r="T338" s="131">
        <v>1</v>
      </c>
      <c r="U338" s="131">
        <v>4</v>
      </c>
      <c r="V338" s="131">
        <f t="shared" si="479"/>
        <v>5</v>
      </c>
      <c r="W338" s="131">
        <v>28</v>
      </c>
      <c r="X338" s="131">
        <v>35</v>
      </c>
      <c r="Y338" s="131">
        <f t="shared" ref="Y338:Y344" si="481">SUM(W338:X338)</f>
        <v>63</v>
      </c>
      <c r="Z338" s="131">
        <f t="shared" ref="Z338:Z342" si="482">Q338+N338+K338+H338+E338+B338+T338+W338</f>
        <v>1084</v>
      </c>
      <c r="AA338" s="131">
        <f t="shared" ref="AA338:AA344" si="483">R338+O338+L338+I338+F338+C338+U338+X338</f>
        <v>1634</v>
      </c>
      <c r="AB338" s="132">
        <f t="shared" si="480"/>
        <v>2718</v>
      </c>
    </row>
    <row r="339" spans="1:28" x14ac:dyDescent="0.2">
      <c r="A339" s="133" t="s">
        <v>5</v>
      </c>
      <c r="B339" s="130">
        <v>1625</v>
      </c>
      <c r="C339" s="131">
        <v>290</v>
      </c>
      <c r="D339" s="131">
        <f t="shared" si="473"/>
        <v>1915</v>
      </c>
      <c r="E339" s="131">
        <v>172</v>
      </c>
      <c r="F339" s="131">
        <v>31</v>
      </c>
      <c r="G339" s="131">
        <f t="shared" si="474"/>
        <v>203</v>
      </c>
      <c r="H339" s="131">
        <v>6</v>
      </c>
      <c r="I339" s="131">
        <v>2</v>
      </c>
      <c r="J339" s="131">
        <f t="shared" si="475"/>
        <v>8</v>
      </c>
      <c r="K339" s="131">
        <v>30</v>
      </c>
      <c r="L339" s="131">
        <v>4</v>
      </c>
      <c r="M339" s="131">
        <f t="shared" si="476"/>
        <v>34</v>
      </c>
      <c r="N339" s="131">
        <v>34</v>
      </c>
      <c r="O339" s="131">
        <v>9</v>
      </c>
      <c r="P339" s="131">
        <f t="shared" si="477"/>
        <v>43</v>
      </c>
      <c r="Q339" s="131">
        <v>26</v>
      </c>
      <c r="R339" s="131">
        <v>6</v>
      </c>
      <c r="S339" s="131">
        <f t="shared" si="478"/>
        <v>32</v>
      </c>
      <c r="T339" s="131">
        <v>0</v>
      </c>
      <c r="U339" s="131">
        <v>0</v>
      </c>
      <c r="V339" s="131">
        <f t="shared" si="479"/>
        <v>0</v>
      </c>
      <c r="W339" s="131">
        <v>26</v>
      </c>
      <c r="X339" s="131">
        <v>5</v>
      </c>
      <c r="Y339" s="131">
        <f t="shared" si="481"/>
        <v>31</v>
      </c>
      <c r="Z339" s="131">
        <f t="shared" si="482"/>
        <v>1919</v>
      </c>
      <c r="AA339" s="131">
        <f t="shared" si="483"/>
        <v>347</v>
      </c>
      <c r="AB339" s="132">
        <f t="shared" si="480"/>
        <v>2266</v>
      </c>
    </row>
    <row r="340" spans="1:28" x14ac:dyDescent="0.2">
      <c r="A340" s="133" t="s">
        <v>7</v>
      </c>
      <c r="B340" s="130">
        <v>209</v>
      </c>
      <c r="C340" s="131">
        <v>1329</v>
      </c>
      <c r="D340" s="131">
        <f t="shared" si="473"/>
        <v>1538</v>
      </c>
      <c r="E340" s="131">
        <v>25</v>
      </c>
      <c r="F340" s="131">
        <v>82</v>
      </c>
      <c r="G340" s="131">
        <f t="shared" si="474"/>
        <v>107</v>
      </c>
      <c r="H340" s="131">
        <v>0</v>
      </c>
      <c r="I340" s="131">
        <v>10</v>
      </c>
      <c r="J340" s="131">
        <f t="shared" si="475"/>
        <v>10</v>
      </c>
      <c r="K340" s="131">
        <v>35</v>
      </c>
      <c r="L340" s="131">
        <v>116</v>
      </c>
      <c r="M340" s="131">
        <f t="shared" si="476"/>
        <v>151</v>
      </c>
      <c r="N340" s="131">
        <v>6</v>
      </c>
      <c r="O340" s="131">
        <v>42</v>
      </c>
      <c r="P340" s="131">
        <f t="shared" si="477"/>
        <v>48</v>
      </c>
      <c r="Q340" s="131">
        <v>68</v>
      </c>
      <c r="R340" s="131">
        <v>199</v>
      </c>
      <c r="S340" s="131">
        <f t="shared" si="478"/>
        <v>267</v>
      </c>
      <c r="T340" s="131">
        <v>0</v>
      </c>
      <c r="U340" s="131">
        <v>1</v>
      </c>
      <c r="V340" s="131">
        <f t="shared" si="479"/>
        <v>1</v>
      </c>
      <c r="W340" s="131">
        <v>10</v>
      </c>
      <c r="X340" s="131">
        <v>30</v>
      </c>
      <c r="Y340" s="131">
        <f t="shared" si="481"/>
        <v>40</v>
      </c>
      <c r="Z340" s="131">
        <f t="shared" si="482"/>
        <v>353</v>
      </c>
      <c r="AA340" s="131">
        <f t="shared" si="483"/>
        <v>1809</v>
      </c>
      <c r="AB340" s="132">
        <f t="shared" si="480"/>
        <v>2162</v>
      </c>
    </row>
    <row r="341" spans="1:28" x14ac:dyDescent="0.2">
      <c r="A341" s="133" t="s">
        <v>9</v>
      </c>
      <c r="B341" s="130">
        <v>1242</v>
      </c>
      <c r="C341" s="131">
        <v>640</v>
      </c>
      <c r="D341" s="131">
        <f t="shared" si="473"/>
        <v>1882</v>
      </c>
      <c r="E341" s="131">
        <v>107</v>
      </c>
      <c r="F341" s="131">
        <v>44</v>
      </c>
      <c r="G341" s="131">
        <f t="shared" si="474"/>
        <v>151</v>
      </c>
      <c r="H341" s="131">
        <v>3</v>
      </c>
      <c r="I341" s="131">
        <v>6</v>
      </c>
      <c r="J341" s="131">
        <f t="shared" si="475"/>
        <v>9</v>
      </c>
      <c r="K341" s="131">
        <v>79</v>
      </c>
      <c r="L341" s="131">
        <v>48</v>
      </c>
      <c r="M341" s="131">
        <f t="shared" si="476"/>
        <v>127</v>
      </c>
      <c r="N341" s="131">
        <v>34</v>
      </c>
      <c r="O341" s="131">
        <v>19</v>
      </c>
      <c r="P341" s="131">
        <f t="shared" si="477"/>
        <v>53</v>
      </c>
      <c r="Q341" s="131">
        <v>29</v>
      </c>
      <c r="R341" s="131">
        <v>8</v>
      </c>
      <c r="S341" s="131">
        <f t="shared" si="478"/>
        <v>37</v>
      </c>
      <c r="T341" s="131">
        <v>2</v>
      </c>
      <c r="U341" s="131">
        <v>0</v>
      </c>
      <c r="V341" s="131">
        <f t="shared" si="479"/>
        <v>2</v>
      </c>
      <c r="W341" s="131">
        <v>40</v>
      </c>
      <c r="X341" s="131">
        <v>22</v>
      </c>
      <c r="Y341" s="131">
        <f t="shared" si="481"/>
        <v>62</v>
      </c>
      <c r="Z341" s="131">
        <f t="shared" si="482"/>
        <v>1536</v>
      </c>
      <c r="AA341" s="131">
        <f t="shared" si="483"/>
        <v>787</v>
      </c>
      <c r="AB341" s="132">
        <f t="shared" si="480"/>
        <v>2323</v>
      </c>
    </row>
    <row r="342" spans="1:28" x14ac:dyDescent="0.2">
      <c r="A342" s="129" t="s">
        <v>8</v>
      </c>
      <c r="B342" s="130">
        <v>1116</v>
      </c>
      <c r="C342" s="131">
        <v>251</v>
      </c>
      <c r="D342" s="131">
        <f t="shared" si="473"/>
        <v>1367</v>
      </c>
      <c r="E342" s="131">
        <v>135</v>
      </c>
      <c r="F342" s="131">
        <v>17</v>
      </c>
      <c r="G342" s="131">
        <f t="shared" si="474"/>
        <v>152</v>
      </c>
      <c r="H342" s="131">
        <v>5</v>
      </c>
      <c r="I342" s="131">
        <v>0</v>
      </c>
      <c r="J342" s="131">
        <f t="shared" si="475"/>
        <v>5</v>
      </c>
      <c r="K342" s="131">
        <v>84</v>
      </c>
      <c r="L342" s="131">
        <v>32</v>
      </c>
      <c r="M342" s="131">
        <f t="shared" si="476"/>
        <v>116</v>
      </c>
      <c r="N342" s="131">
        <v>47</v>
      </c>
      <c r="O342" s="131">
        <v>3</v>
      </c>
      <c r="P342" s="131">
        <f t="shared" si="477"/>
        <v>50</v>
      </c>
      <c r="Q342" s="131">
        <v>11</v>
      </c>
      <c r="R342" s="131">
        <v>2</v>
      </c>
      <c r="S342" s="131">
        <f t="shared" si="478"/>
        <v>13</v>
      </c>
      <c r="T342" s="131">
        <v>3</v>
      </c>
      <c r="U342" s="131">
        <v>1</v>
      </c>
      <c r="V342" s="131">
        <f t="shared" si="479"/>
        <v>4</v>
      </c>
      <c r="W342" s="131">
        <v>29</v>
      </c>
      <c r="X342" s="131">
        <v>11</v>
      </c>
      <c r="Y342" s="131">
        <f t="shared" si="481"/>
        <v>40</v>
      </c>
      <c r="Z342" s="131">
        <f t="shared" si="482"/>
        <v>1430</v>
      </c>
      <c r="AA342" s="131">
        <f t="shared" si="483"/>
        <v>317</v>
      </c>
      <c r="AB342" s="132">
        <f t="shared" si="480"/>
        <v>1747</v>
      </c>
    </row>
    <row r="343" spans="1:28" x14ac:dyDescent="0.2">
      <c r="A343" s="129" t="s">
        <v>31</v>
      </c>
      <c r="B343" s="134">
        <v>81</v>
      </c>
      <c r="C343" s="135">
        <v>81</v>
      </c>
      <c r="D343" s="131">
        <f t="shared" si="473"/>
        <v>162</v>
      </c>
      <c r="E343" s="135">
        <v>7</v>
      </c>
      <c r="F343" s="135">
        <v>6</v>
      </c>
      <c r="G343" s="135">
        <v>0</v>
      </c>
      <c r="H343" s="135">
        <v>0</v>
      </c>
      <c r="I343" s="135">
        <v>1</v>
      </c>
      <c r="J343" s="135">
        <v>0</v>
      </c>
      <c r="K343" s="135">
        <v>30</v>
      </c>
      <c r="L343" s="135">
        <v>45</v>
      </c>
      <c r="M343" s="131">
        <f>SUM(K343:L343)</f>
        <v>75</v>
      </c>
      <c r="N343" s="135">
        <v>7</v>
      </c>
      <c r="O343" s="135">
        <v>4</v>
      </c>
      <c r="P343" s="131">
        <f t="shared" si="477"/>
        <v>11</v>
      </c>
      <c r="Q343" s="135">
        <v>2</v>
      </c>
      <c r="R343" s="135">
        <v>6</v>
      </c>
      <c r="S343" s="131">
        <f t="shared" si="478"/>
        <v>8</v>
      </c>
      <c r="T343" s="135">
        <v>0</v>
      </c>
      <c r="U343" s="135">
        <v>0</v>
      </c>
      <c r="V343" s="131">
        <f t="shared" si="479"/>
        <v>0</v>
      </c>
      <c r="W343" s="135">
        <v>4</v>
      </c>
      <c r="X343" s="135">
        <v>5</v>
      </c>
      <c r="Y343" s="135">
        <f t="shared" si="481"/>
        <v>9</v>
      </c>
      <c r="Z343" s="135">
        <f>Q343+N343+K343+H343+E343+B343+T343+W343</f>
        <v>131</v>
      </c>
      <c r="AA343" s="135">
        <f t="shared" si="483"/>
        <v>148</v>
      </c>
      <c r="AB343" s="136">
        <f>SUM(Z343:AA343)</f>
        <v>279</v>
      </c>
    </row>
    <row r="344" spans="1:28" x14ac:dyDescent="0.2">
      <c r="A344" s="137" t="s">
        <v>50</v>
      </c>
      <c r="B344" s="134">
        <v>359</v>
      </c>
      <c r="C344" s="135">
        <v>225</v>
      </c>
      <c r="D344" s="135">
        <f t="shared" si="473"/>
        <v>584</v>
      </c>
      <c r="E344" s="135">
        <v>63</v>
      </c>
      <c r="F344" s="135">
        <v>20</v>
      </c>
      <c r="G344" s="135">
        <f t="shared" ref="G344" si="484">SUM(E344:F344)</f>
        <v>83</v>
      </c>
      <c r="H344" s="135">
        <v>1</v>
      </c>
      <c r="I344" s="135">
        <v>0</v>
      </c>
      <c r="J344" s="135">
        <f t="shared" ref="J344" si="485">SUM(H344:I344)</f>
        <v>1</v>
      </c>
      <c r="K344" s="135">
        <v>20</v>
      </c>
      <c r="L344" s="135">
        <v>8</v>
      </c>
      <c r="M344" s="135">
        <f t="shared" ref="M344" si="486">SUM(K344:L344)</f>
        <v>28</v>
      </c>
      <c r="N344" s="135">
        <v>17</v>
      </c>
      <c r="O344" s="135">
        <v>6</v>
      </c>
      <c r="P344" s="135">
        <f t="shared" si="477"/>
        <v>23</v>
      </c>
      <c r="Q344" s="135">
        <v>2</v>
      </c>
      <c r="R344" s="135">
        <v>4</v>
      </c>
      <c r="S344" s="131">
        <f t="shared" si="478"/>
        <v>6</v>
      </c>
      <c r="T344" s="135">
        <v>0</v>
      </c>
      <c r="U344" s="135">
        <v>0</v>
      </c>
      <c r="V344" s="131">
        <f t="shared" si="479"/>
        <v>0</v>
      </c>
      <c r="W344" s="135">
        <v>18</v>
      </c>
      <c r="X344" s="135">
        <v>5</v>
      </c>
      <c r="Y344" s="135">
        <f t="shared" si="481"/>
        <v>23</v>
      </c>
      <c r="Z344" s="135">
        <f t="shared" ref="Z344" si="487">Q344+N344+K344+H344+E344+B344+T344+W344</f>
        <v>480</v>
      </c>
      <c r="AA344" s="135">
        <f t="shared" si="483"/>
        <v>268</v>
      </c>
      <c r="AB344" s="136">
        <f t="shared" ref="AB344" si="488">SUM(Z344:AA344)</f>
        <v>748</v>
      </c>
    </row>
    <row r="345" spans="1:28" ht="13.5" thickBot="1" x14ac:dyDescent="0.25">
      <c r="A345" s="138" t="s">
        <v>3</v>
      </c>
      <c r="B345" s="139">
        <f t="shared" ref="B345:AB345" si="489">SUM(B337:B344)</f>
        <v>8542</v>
      </c>
      <c r="C345" s="140">
        <f t="shared" si="489"/>
        <v>6087</v>
      </c>
      <c r="D345" s="140">
        <f t="shared" si="489"/>
        <v>14629</v>
      </c>
      <c r="E345" s="140">
        <f t="shared" si="489"/>
        <v>1016</v>
      </c>
      <c r="F345" s="140">
        <f t="shared" si="489"/>
        <v>494</v>
      </c>
      <c r="G345" s="140">
        <f t="shared" si="489"/>
        <v>1497</v>
      </c>
      <c r="H345" s="140">
        <f t="shared" si="489"/>
        <v>42</v>
      </c>
      <c r="I345" s="140">
        <f t="shared" si="489"/>
        <v>32</v>
      </c>
      <c r="J345" s="140">
        <f t="shared" si="489"/>
        <v>73</v>
      </c>
      <c r="K345" s="140">
        <f t="shared" si="489"/>
        <v>477</v>
      </c>
      <c r="L345" s="140">
        <f t="shared" si="489"/>
        <v>434</v>
      </c>
      <c r="M345" s="140">
        <f t="shared" si="489"/>
        <v>911</v>
      </c>
      <c r="N345" s="140">
        <f t="shared" si="489"/>
        <v>333</v>
      </c>
      <c r="O345" s="140">
        <f t="shared" si="489"/>
        <v>207</v>
      </c>
      <c r="P345" s="140">
        <f t="shared" si="489"/>
        <v>540</v>
      </c>
      <c r="Q345" s="140">
        <f t="shared" si="489"/>
        <v>235</v>
      </c>
      <c r="R345" s="140">
        <f t="shared" si="489"/>
        <v>316</v>
      </c>
      <c r="S345" s="140">
        <f t="shared" si="489"/>
        <v>551</v>
      </c>
      <c r="T345" s="140">
        <f t="shared" si="489"/>
        <v>11</v>
      </c>
      <c r="U345" s="140">
        <f t="shared" si="489"/>
        <v>6</v>
      </c>
      <c r="V345" s="140">
        <f t="shared" si="489"/>
        <v>17</v>
      </c>
      <c r="W345" s="140">
        <f>SUM(W337:W344)</f>
        <v>290</v>
      </c>
      <c r="X345" s="140">
        <f>SUM(X337:X344)</f>
        <v>188</v>
      </c>
      <c r="Y345" s="140">
        <f>SUM(Y337:Y344)</f>
        <v>478</v>
      </c>
      <c r="Z345" s="140">
        <f t="shared" si="489"/>
        <v>10946</v>
      </c>
      <c r="AA345" s="140">
        <f t="shared" si="489"/>
        <v>7764</v>
      </c>
      <c r="AB345" s="141">
        <f t="shared" si="489"/>
        <v>18710</v>
      </c>
    </row>
    <row r="346" spans="1:28" ht="13.5" thickBot="1" x14ac:dyDescent="0.25">
      <c r="V346" s="118"/>
    </row>
    <row r="347" spans="1:28" ht="25.5" x14ac:dyDescent="0.2">
      <c r="A347" s="161" t="s">
        <v>93</v>
      </c>
      <c r="B347" s="152" t="s">
        <v>41</v>
      </c>
      <c r="C347" s="153" t="s">
        <v>41</v>
      </c>
      <c r="D347" s="154" t="s">
        <v>41</v>
      </c>
      <c r="E347" s="155" t="s">
        <v>42</v>
      </c>
      <c r="F347" s="153" t="s">
        <v>42</v>
      </c>
      <c r="G347" s="154" t="s">
        <v>42</v>
      </c>
      <c r="H347" s="157" t="s">
        <v>43</v>
      </c>
      <c r="I347" s="158" t="s">
        <v>43</v>
      </c>
      <c r="J347" s="159" t="s">
        <v>43</v>
      </c>
      <c r="K347" s="155" t="s">
        <v>44</v>
      </c>
      <c r="L347" s="153" t="s">
        <v>44</v>
      </c>
      <c r="M347" s="154" t="s">
        <v>44</v>
      </c>
      <c r="N347" s="155" t="s">
        <v>45</v>
      </c>
      <c r="O347" s="153" t="s">
        <v>45</v>
      </c>
      <c r="P347" s="154" t="s">
        <v>45</v>
      </c>
      <c r="Q347" s="155" t="s">
        <v>46</v>
      </c>
      <c r="R347" s="153" t="s">
        <v>46</v>
      </c>
      <c r="S347" s="154" t="s">
        <v>46</v>
      </c>
      <c r="T347" s="157" t="s">
        <v>47</v>
      </c>
      <c r="U347" s="158" t="s">
        <v>47</v>
      </c>
      <c r="V347" s="159" t="s">
        <v>47</v>
      </c>
      <c r="W347" s="158" t="s">
        <v>86</v>
      </c>
      <c r="X347" s="158" t="s">
        <v>86</v>
      </c>
      <c r="Y347" s="158" t="s">
        <v>86</v>
      </c>
      <c r="Z347" s="155" t="s">
        <v>3</v>
      </c>
      <c r="AA347" s="153" t="s">
        <v>3</v>
      </c>
      <c r="AB347" s="156" t="s">
        <v>3</v>
      </c>
    </row>
    <row r="348" spans="1:28" ht="13.5" thickBot="1" x14ac:dyDescent="0.25">
      <c r="A348" s="162"/>
      <c r="B348" s="122" t="s">
        <v>48</v>
      </c>
      <c r="C348" s="123" t="s">
        <v>49</v>
      </c>
      <c r="D348" s="123" t="s">
        <v>3</v>
      </c>
      <c r="E348" s="122" t="s">
        <v>48</v>
      </c>
      <c r="F348" s="123" t="s">
        <v>49</v>
      </c>
      <c r="G348" s="123" t="s">
        <v>3</v>
      </c>
      <c r="H348" s="122" t="s">
        <v>48</v>
      </c>
      <c r="I348" s="123" t="s">
        <v>49</v>
      </c>
      <c r="J348" s="123" t="s">
        <v>3</v>
      </c>
      <c r="K348" s="122" t="s">
        <v>48</v>
      </c>
      <c r="L348" s="123" t="s">
        <v>49</v>
      </c>
      <c r="M348" s="123" t="s">
        <v>3</v>
      </c>
      <c r="N348" s="122" t="s">
        <v>48</v>
      </c>
      <c r="O348" s="123" t="s">
        <v>49</v>
      </c>
      <c r="P348" s="123" t="s">
        <v>3</v>
      </c>
      <c r="Q348" s="122" t="s">
        <v>48</v>
      </c>
      <c r="R348" s="123" t="s">
        <v>49</v>
      </c>
      <c r="S348" s="123" t="s">
        <v>3</v>
      </c>
      <c r="T348" s="122" t="s">
        <v>48</v>
      </c>
      <c r="U348" s="123" t="s">
        <v>49</v>
      </c>
      <c r="V348" s="123" t="s">
        <v>3</v>
      </c>
      <c r="W348" s="122" t="s">
        <v>48</v>
      </c>
      <c r="X348" s="123" t="s">
        <v>49</v>
      </c>
      <c r="Y348" s="123" t="s">
        <v>3</v>
      </c>
      <c r="Z348" s="122" t="s">
        <v>48</v>
      </c>
      <c r="AA348" s="123" t="s">
        <v>49</v>
      </c>
      <c r="AB348" s="124" t="s">
        <v>3</v>
      </c>
    </row>
    <row r="349" spans="1:28" x14ac:dyDescent="0.2">
      <c r="A349" s="125" t="s">
        <v>4</v>
      </c>
      <c r="B349" s="126">
        <v>550</v>
      </c>
      <c r="C349" s="127">
        <v>324</v>
      </c>
      <c r="D349" s="127">
        <f t="shared" ref="D349:D355" si="490">SUM(B349:C349)</f>
        <v>874</v>
      </c>
      <c r="E349" s="127">
        <v>55</v>
      </c>
      <c r="F349" s="127">
        <v>33</v>
      </c>
      <c r="G349" s="127">
        <f t="shared" ref="G349:G355" si="491">SUM(E349:F349)</f>
        <v>88</v>
      </c>
      <c r="H349" s="127">
        <v>4</v>
      </c>
      <c r="I349" s="127">
        <v>0</v>
      </c>
      <c r="J349" s="127">
        <f t="shared" ref="J349:J355" si="492">SUM(H349:I349)</f>
        <v>4</v>
      </c>
      <c r="K349" s="127">
        <v>30</v>
      </c>
      <c r="L349" s="127">
        <v>22</v>
      </c>
      <c r="M349" s="127">
        <f t="shared" ref="M349:M355" si="493">SUM(K349:L349)</f>
        <v>52</v>
      </c>
      <c r="N349" s="127">
        <v>23</v>
      </c>
      <c r="O349" s="127">
        <v>13</v>
      </c>
      <c r="P349" s="127">
        <f t="shared" ref="P349:P355" si="494">SUM(N349:O349)</f>
        <v>36</v>
      </c>
      <c r="Q349" s="127">
        <v>6</v>
      </c>
      <c r="R349" s="127">
        <v>5</v>
      </c>
      <c r="S349" s="127">
        <f t="shared" ref="S349:S355" si="495">SUM(Q349:R349)</f>
        <v>11</v>
      </c>
      <c r="T349" s="127">
        <v>0</v>
      </c>
      <c r="U349" s="127">
        <v>0</v>
      </c>
      <c r="V349" s="127">
        <f t="shared" ref="V349:V355" si="496">SUM(T349:U349)</f>
        <v>0</v>
      </c>
      <c r="W349" s="127">
        <v>16</v>
      </c>
      <c r="X349" s="127">
        <v>16</v>
      </c>
      <c r="Y349" s="127">
        <f>SUM(W349:X349)</f>
        <v>32</v>
      </c>
      <c r="Z349" s="127">
        <f>Q349+N349+K349+H349+E349+B349+T349+W349</f>
        <v>684</v>
      </c>
      <c r="AA349" s="127">
        <f>R349+O349+L349+I349+F349+C349+U349+X349</f>
        <v>413</v>
      </c>
      <c r="AB349" s="128">
        <f t="shared" ref="AB349:AB354" si="497">SUM(Z349:AA349)</f>
        <v>1097</v>
      </c>
    </row>
    <row r="350" spans="1:28" x14ac:dyDescent="0.2">
      <c r="A350" s="129" t="s">
        <v>6</v>
      </c>
      <c r="B350" s="130">
        <v>235</v>
      </c>
      <c r="C350" s="131">
        <v>339</v>
      </c>
      <c r="D350" s="131">
        <f t="shared" si="490"/>
        <v>574</v>
      </c>
      <c r="E350" s="131">
        <v>20</v>
      </c>
      <c r="F350" s="131">
        <v>25</v>
      </c>
      <c r="G350" s="131">
        <f t="shared" si="491"/>
        <v>45</v>
      </c>
      <c r="H350" s="131">
        <v>2</v>
      </c>
      <c r="I350" s="131">
        <v>1</v>
      </c>
      <c r="J350" s="131">
        <f t="shared" si="492"/>
        <v>3</v>
      </c>
      <c r="K350" s="131">
        <v>19</v>
      </c>
      <c r="L350" s="131">
        <v>24</v>
      </c>
      <c r="M350" s="131">
        <f t="shared" si="493"/>
        <v>43</v>
      </c>
      <c r="N350" s="131">
        <v>8</v>
      </c>
      <c r="O350" s="131">
        <v>6</v>
      </c>
      <c r="P350" s="131">
        <f t="shared" si="494"/>
        <v>14</v>
      </c>
      <c r="Q350" s="131">
        <v>20</v>
      </c>
      <c r="R350" s="131">
        <v>16</v>
      </c>
      <c r="S350" s="131">
        <f t="shared" si="495"/>
        <v>36</v>
      </c>
      <c r="T350" s="131">
        <v>0</v>
      </c>
      <c r="U350" s="131">
        <v>1</v>
      </c>
      <c r="V350" s="131">
        <f t="shared" si="496"/>
        <v>1</v>
      </c>
      <c r="W350" s="131">
        <v>3</v>
      </c>
      <c r="X350" s="131">
        <v>8</v>
      </c>
      <c r="Y350" s="131">
        <f t="shared" ref="Y350:Y355" si="498">SUM(W350:X350)</f>
        <v>11</v>
      </c>
      <c r="Z350" s="131">
        <f t="shared" ref="Z350:Z354" si="499">Q350+N350+K350+H350+E350+B350+T350+W350</f>
        <v>307</v>
      </c>
      <c r="AA350" s="131">
        <f t="shared" ref="AA350:AA355" si="500">R350+O350+L350+I350+F350+C350+U350+X350</f>
        <v>420</v>
      </c>
      <c r="AB350" s="132">
        <f t="shared" si="497"/>
        <v>727</v>
      </c>
    </row>
    <row r="351" spans="1:28" x14ac:dyDescent="0.2">
      <c r="A351" s="133" t="s">
        <v>5</v>
      </c>
      <c r="B351" s="130">
        <v>423</v>
      </c>
      <c r="C351" s="131">
        <v>75</v>
      </c>
      <c r="D351" s="131">
        <f t="shared" si="490"/>
        <v>498</v>
      </c>
      <c r="E351" s="131">
        <v>34</v>
      </c>
      <c r="F351" s="131">
        <v>9</v>
      </c>
      <c r="G351" s="131">
        <f t="shared" si="491"/>
        <v>43</v>
      </c>
      <c r="H351" s="131">
        <v>2</v>
      </c>
      <c r="I351" s="131">
        <v>0</v>
      </c>
      <c r="J351" s="131">
        <f t="shared" si="492"/>
        <v>2</v>
      </c>
      <c r="K351" s="131">
        <v>7</v>
      </c>
      <c r="L351" s="131">
        <v>1</v>
      </c>
      <c r="M351" s="131">
        <f t="shared" si="493"/>
        <v>8</v>
      </c>
      <c r="N351" s="131">
        <v>8</v>
      </c>
      <c r="O351" s="131">
        <v>1</v>
      </c>
      <c r="P351" s="131">
        <f t="shared" si="494"/>
        <v>9</v>
      </c>
      <c r="Q351" s="131">
        <v>6</v>
      </c>
      <c r="R351" s="131">
        <v>1</v>
      </c>
      <c r="S351" s="131">
        <f t="shared" si="495"/>
        <v>7</v>
      </c>
      <c r="T351" s="131">
        <v>0</v>
      </c>
      <c r="U351" s="131">
        <v>0</v>
      </c>
      <c r="V351" s="131">
        <f t="shared" si="496"/>
        <v>0</v>
      </c>
      <c r="W351" s="131">
        <v>4</v>
      </c>
      <c r="X351" s="131">
        <v>2</v>
      </c>
      <c r="Y351" s="131">
        <f t="shared" si="498"/>
        <v>6</v>
      </c>
      <c r="Z351" s="131">
        <f t="shared" si="499"/>
        <v>484</v>
      </c>
      <c r="AA351" s="131">
        <f t="shared" si="500"/>
        <v>89</v>
      </c>
      <c r="AB351" s="132">
        <f t="shared" si="497"/>
        <v>573</v>
      </c>
    </row>
    <row r="352" spans="1:28" x14ac:dyDescent="0.2">
      <c r="A352" s="133" t="s">
        <v>7</v>
      </c>
      <c r="B352" s="130">
        <v>43</v>
      </c>
      <c r="C352" s="131">
        <v>214</v>
      </c>
      <c r="D352" s="131">
        <f t="shared" si="490"/>
        <v>257</v>
      </c>
      <c r="E352" s="131">
        <v>5</v>
      </c>
      <c r="F352" s="131">
        <v>9</v>
      </c>
      <c r="G352" s="131">
        <f t="shared" si="491"/>
        <v>14</v>
      </c>
      <c r="H352" s="131">
        <v>0</v>
      </c>
      <c r="I352" s="131">
        <v>0</v>
      </c>
      <c r="J352" s="131">
        <f t="shared" si="492"/>
        <v>0</v>
      </c>
      <c r="K352" s="131">
        <v>7</v>
      </c>
      <c r="L352" s="131">
        <v>21</v>
      </c>
      <c r="M352" s="131">
        <f t="shared" si="493"/>
        <v>28</v>
      </c>
      <c r="N352" s="131">
        <v>1</v>
      </c>
      <c r="O352" s="131">
        <v>6</v>
      </c>
      <c r="P352" s="131">
        <f t="shared" si="494"/>
        <v>7</v>
      </c>
      <c r="Q352" s="131">
        <v>14</v>
      </c>
      <c r="R352" s="131">
        <v>40</v>
      </c>
      <c r="S352" s="131">
        <f t="shared" si="495"/>
        <v>54</v>
      </c>
      <c r="T352" s="131">
        <v>0</v>
      </c>
      <c r="U352" s="131">
        <v>1</v>
      </c>
      <c r="V352" s="131">
        <f t="shared" si="496"/>
        <v>1</v>
      </c>
      <c r="W352" s="131">
        <v>0</v>
      </c>
      <c r="X352" s="131">
        <v>4</v>
      </c>
      <c r="Y352" s="131">
        <f t="shared" si="498"/>
        <v>4</v>
      </c>
      <c r="Z352" s="131">
        <f t="shared" si="499"/>
        <v>70</v>
      </c>
      <c r="AA352" s="131">
        <f t="shared" si="500"/>
        <v>295</v>
      </c>
      <c r="AB352" s="132">
        <f t="shared" si="497"/>
        <v>365</v>
      </c>
    </row>
    <row r="353" spans="1:30" x14ac:dyDescent="0.2">
      <c r="A353" s="133" t="s">
        <v>9</v>
      </c>
      <c r="B353" s="130">
        <v>233</v>
      </c>
      <c r="C353" s="131">
        <v>118</v>
      </c>
      <c r="D353" s="131">
        <f t="shared" si="490"/>
        <v>351</v>
      </c>
      <c r="E353" s="131">
        <v>21</v>
      </c>
      <c r="F353" s="131">
        <v>8</v>
      </c>
      <c r="G353" s="131">
        <f t="shared" si="491"/>
        <v>29</v>
      </c>
      <c r="H353" s="131">
        <v>1</v>
      </c>
      <c r="I353" s="131">
        <v>2</v>
      </c>
      <c r="J353" s="131">
        <f t="shared" si="492"/>
        <v>3</v>
      </c>
      <c r="K353" s="131">
        <v>27</v>
      </c>
      <c r="L353" s="131">
        <v>13</v>
      </c>
      <c r="M353" s="131">
        <f t="shared" si="493"/>
        <v>40</v>
      </c>
      <c r="N353" s="131">
        <v>6</v>
      </c>
      <c r="O353" s="131">
        <v>2</v>
      </c>
      <c r="P353" s="131">
        <f t="shared" si="494"/>
        <v>8</v>
      </c>
      <c r="Q353" s="131">
        <v>2</v>
      </c>
      <c r="R353" s="131">
        <v>2</v>
      </c>
      <c r="S353" s="131">
        <f t="shared" si="495"/>
        <v>4</v>
      </c>
      <c r="T353" s="131">
        <v>1</v>
      </c>
      <c r="U353" s="131">
        <v>0</v>
      </c>
      <c r="V353" s="131">
        <f t="shared" si="496"/>
        <v>1</v>
      </c>
      <c r="W353" s="131">
        <v>6</v>
      </c>
      <c r="X353" s="131">
        <v>3</v>
      </c>
      <c r="Y353" s="131">
        <f t="shared" si="498"/>
        <v>9</v>
      </c>
      <c r="Z353" s="131">
        <f t="shared" si="499"/>
        <v>297</v>
      </c>
      <c r="AA353" s="131">
        <f t="shared" si="500"/>
        <v>148</v>
      </c>
      <c r="AB353" s="132">
        <f t="shared" si="497"/>
        <v>445</v>
      </c>
    </row>
    <row r="354" spans="1:30" x14ac:dyDescent="0.2">
      <c r="A354" s="129" t="s">
        <v>8</v>
      </c>
      <c r="B354" s="130">
        <v>339</v>
      </c>
      <c r="C354" s="131">
        <v>79</v>
      </c>
      <c r="D354" s="131">
        <f t="shared" si="490"/>
        <v>418</v>
      </c>
      <c r="E354" s="131">
        <v>57</v>
      </c>
      <c r="F354" s="131">
        <v>3</v>
      </c>
      <c r="G354" s="131">
        <f t="shared" si="491"/>
        <v>60</v>
      </c>
      <c r="H354" s="131">
        <v>1</v>
      </c>
      <c r="I354" s="131">
        <v>0</v>
      </c>
      <c r="J354" s="131">
        <f t="shared" si="492"/>
        <v>1</v>
      </c>
      <c r="K354" s="131">
        <v>28</v>
      </c>
      <c r="L354" s="131">
        <v>6</v>
      </c>
      <c r="M354" s="131">
        <f t="shared" si="493"/>
        <v>34</v>
      </c>
      <c r="N354" s="131">
        <v>14</v>
      </c>
      <c r="O354" s="131">
        <v>1</v>
      </c>
      <c r="P354" s="131">
        <f t="shared" si="494"/>
        <v>15</v>
      </c>
      <c r="Q354" s="131">
        <v>5</v>
      </c>
      <c r="R354" s="131">
        <v>1</v>
      </c>
      <c r="S354" s="131">
        <f t="shared" si="495"/>
        <v>6</v>
      </c>
      <c r="T354" s="131">
        <v>0</v>
      </c>
      <c r="U354" s="131">
        <v>0</v>
      </c>
      <c r="V354" s="131">
        <f t="shared" si="496"/>
        <v>0</v>
      </c>
      <c r="W354" s="131">
        <v>10</v>
      </c>
      <c r="X354" s="131">
        <v>5</v>
      </c>
      <c r="Y354" s="131">
        <f t="shared" si="498"/>
        <v>15</v>
      </c>
      <c r="Z354" s="131">
        <f t="shared" si="499"/>
        <v>454</v>
      </c>
      <c r="AA354" s="131">
        <f t="shared" si="500"/>
        <v>95</v>
      </c>
      <c r="AB354" s="132">
        <f t="shared" si="497"/>
        <v>549</v>
      </c>
    </row>
    <row r="355" spans="1:30" x14ac:dyDescent="0.2">
      <c r="A355" s="137" t="s">
        <v>50</v>
      </c>
      <c r="B355" s="134">
        <v>46</v>
      </c>
      <c r="C355" s="135">
        <v>29</v>
      </c>
      <c r="D355" s="135">
        <f t="shared" si="490"/>
        <v>75</v>
      </c>
      <c r="E355" s="135">
        <v>6</v>
      </c>
      <c r="F355" s="135">
        <v>4</v>
      </c>
      <c r="G355" s="135">
        <f t="shared" si="491"/>
        <v>10</v>
      </c>
      <c r="H355" s="135">
        <v>0</v>
      </c>
      <c r="I355" s="135">
        <v>0</v>
      </c>
      <c r="J355" s="135">
        <f t="shared" si="492"/>
        <v>0</v>
      </c>
      <c r="K355" s="135">
        <v>1</v>
      </c>
      <c r="L355" s="135">
        <v>2</v>
      </c>
      <c r="M355" s="135">
        <f t="shared" si="493"/>
        <v>3</v>
      </c>
      <c r="N355" s="135">
        <v>3</v>
      </c>
      <c r="O355" s="135">
        <v>1</v>
      </c>
      <c r="P355" s="135">
        <f t="shared" si="494"/>
        <v>4</v>
      </c>
      <c r="Q355" s="135">
        <v>1</v>
      </c>
      <c r="R355" s="135">
        <v>0</v>
      </c>
      <c r="S355" s="131">
        <f t="shared" si="495"/>
        <v>1</v>
      </c>
      <c r="T355" s="135">
        <v>0</v>
      </c>
      <c r="U355" s="135">
        <v>0</v>
      </c>
      <c r="V355" s="131">
        <f t="shared" si="496"/>
        <v>0</v>
      </c>
      <c r="W355" s="135">
        <v>1</v>
      </c>
      <c r="X355" s="135">
        <v>4</v>
      </c>
      <c r="Y355" s="135">
        <f t="shared" si="498"/>
        <v>5</v>
      </c>
      <c r="Z355" s="135">
        <f>Q355+N355+K355+H355+E355+B355+T355+W355</f>
        <v>58</v>
      </c>
      <c r="AA355" s="135">
        <f t="shared" si="500"/>
        <v>40</v>
      </c>
      <c r="AB355" s="136">
        <f t="shared" ref="AB355" si="501">SUM(Z355:AA355)</f>
        <v>98</v>
      </c>
    </row>
    <row r="356" spans="1:30" ht="13.5" thickBot="1" x14ac:dyDescent="0.25">
      <c r="A356" s="138" t="s">
        <v>3</v>
      </c>
      <c r="B356" s="139">
        <f t="shared" ref="B356:AB356" si="502">SUM(B349:B355)</f>
        <v>1869</v>
      </c>
      <c r="C356" s="140">
        <f t="shared" si="502"/>
        <v>1178</v>
      </c>
      <c r="D356" s="140">
        <f t="shared" si="502"/>
        <v>3047</v>
      </c>
      <c r="E356" s="140">
        <f t="shared" si="502"/>
        <v>198</v>
      </c>
      <c r="F356" s="140">
        <f t="shared" si="502"/>
        <v>91</v>
      </c>
      <c r="G356" s="140">
        <f t="shared" si="502"/>
        <v>289</v>
      </c>
      <c r="H356" s="140">
        <f t="shared" si="502"/>
        <v>10</v>
      </c>
      <c r="I356" s="140">
        <f t="shared" si="502"/>
        <v>3</v>
      </c>
      <c r="J356" s="140">
        <f t="shared" si="502"/>
        <v>13</v>
      </c>
      <c r="K356" s="140">
        <f t="shared" si="502"/>
        <v>119</v>
      </c>
      <c r="L356" s="140">
        <f t="shared" si="502"/>
        <v>89</v>
      </c>
      <c r="M356" s="140">
        <f t="shared" si="502"/>
        <v>208</v>
      </c>
      <c r="N356" s="140">
        <f t="shared" si="502"/>
        <v>63</v>
      </c>
      <c r="O356" s="140">
        <f t="shared" si="502"/>
        <v>30</v>
      </c>
      <c r="P356" s="140">
        <f t="shared" si="502"/>
        <v>93</v>
      </c>
      <c r="Q356" s="140">
        <f t="shared" si="502"/>
        <v>54</v>
      </c>
      <c r="R356" s="140">
        <f t="shared" si="502"/>
        <v>65</v>
      </c>
      <c r="S356" s="140">
        <f t="shared" si="502"/>
        <v>119</v>
      </c>
      <c r="T356" s="140">
        <f t="shared" si="502"/>
        <v>1</v>
      </c>
      <c r="U356" s="140">
        <f t="shared" si="502"/>
        <v>2</v>
      </c>
      <c r="V356" s="140">
        <f t="shared" si="502"/>
        <v>3</v>
      </c>
      <c r="W356" s="140">
        <f t="shared" si="502"/>
        <v>40</v>
      </c>
      <c r="X356" s="140">
        <f t="shared" si="502"/>
        <v>42</v>
      </c>
      <c r="Y356" s="140">
        <f t="shared" si="502"/>
        <v>82</v>
      </c>
      <c r="Z356" s="140">
        <f t="shared" si="502"/>
        <v>2354</v>
      </c>
      <c r="AA356" s="140">
        <f t="shared" si="502"/>
        <v>1500</v>
      </c>
      <c r="AB356" s="141">
        <f t="shared" si="502"/>
        <v>3854</v>
      </c>
    </row>
    <row r="357" spans="1:30" x14ac:dyDescent="0.2">
      <c r="V357" s="118"/>
      <c r="Z357" s="142"/>
    </row>
    <row r="358" spans="1:30" ht="13.5" thickBot="1" x14ac:dyDescent="0.25">
      <c r="A358" s="118" t="s">
        <v>113</v>
      </c>
      <c r="V358" s="118"/>
      <c r="Z358" s="120"/>
    </row>
    <row r="359" spans="1:30" ht="25.5" x14ac:dyDescent="0.2">
      <c r="A359" s="161" t="s">
        <v>94</v>
      </c>
      <c r="B359" s="152" t="s">
        <v>41</v>
      </c>
      <c r="C359" s="153" t="s">
        <v>41</v>
      </c>
      <c r="D359" s="154" t="s">
        <v>41</v>
      </c>
      <c r="E359" s="155" t="s">
        <v>42</v>
      </c>
      <c r="F359" s="153" t="s">
        <v>42</v>
      </c>
      <c r="G359" s="154" t="s">
        <v>42</v>
      </c>
      <c r="H359" s="157" t="s">
        <v>43</v>
      </c>
      <c r="I359" s="158" t="s">
        <v>43</v>
      </c>
      <c r="J359" s="159" t="s">
        <v>43</v>
      </c>
      <c r="K359" s="155" t="s">
        <v>44</v>
      </c>
      <c r="L359" s="153" t="s">
        <v>44</v>
      </c>
      <c r="M359" s="154" t="s">
        <v>44</v>
      </c>
      <c r="N359" s="155" t="s">
        <v>45</v>
      </c>
      <c r="O359" s="153" t="s">
        <v>45</v>
      </c>
      <c r="P359" s="154" t="s">
        <v>45</v>
      </c>
      <c r="Q359" s="155" t="s">
        <v>46</v>
      </c>
      <c r="R359" s="153" t="s">
        <v>46</v>
      </c>
      <c r="S359" s="154" t="s">
        <v>46</v>
      </c>
      <c r="T359" s="157" t="s">
        <v>47</v>
      </c>
      <c r="U359" s="158" t="s">
        <v>47</v>
      </c>
      <c r="V359" s="159" t="s">
        <v>47</v>
      </c>
      <c r="W359" s="158" t="s">
        <v>86</v>
      </c>
      <c r="X359" s="158" t="s">
        <v>86</v>
      </c>
      <c r="Y359" s="158" t="s">
        <v>86</v>
      </c>
      <c r="Z359" s="155" t="s">
        <v>3</v>
      </c>
      <c r="AA359" s="153" t="s">
        <v>3</v>
      </c>
      <c r="AB359" s="156" t="s">
        <v>3</v>
      </c>
    </row>
    <row r="360" spans="1:30" ht="13.5" thickBot="1" x14ac:dyDescent="0.25">
      <c r="A360" s="162"/>
      <c r="B360" s="122" t="s">
        <v>48</v>
      </c>
      <c r="C360" s="123" t="s">
        <v>49</v>
      </c>
      <c r="D360" s="123" t="s">
        <v>3</v>
      </c>
      <c r="E360" s="122" t="s">
        <v>48</v>
      </c>
      <c r="F360" s="123" t="s">
        <v>49</v>
      </c>
      <c r="G360" s="123" t="s">
        <v>3</v>
      </c>
      <c r="H360" s="122" t="s">
        <v>48</v>
      </c>
      <c r="I360" s="123" t="s">
        <v>49</v>
      </c>
      <c r="J360" s="123" t="s">
        <v>3</v>
      </c>
      <c r="K360" s="122" t="s">
        <v>48</v>
      </c>
      <c r="L360" s="123" t="s">
        <v>49</v>
      </c>
      <c r="M360" s="123" t="s">
        <v>3</v>
      </c>
      <c r="N360" s="122" t="s">
        <v>48</v>
      </c>
      <c r="O360" s="123" t="s">
        <v>49</v>
      </c>
      <c r="P360" s="123" t="s">
        <v>3</v>
      </c>
      <c r="Q360" s="122" t="s">
        <v>48</v>
      </c>
      <c r="R360" s="123" t="s">
        <v>49</v>
      </c>
      <c r="S360" s="123" t="s">
        <v>3</v>
      </c>
      <c r="T360" s="122" t="s">
        <v>48</v>
      </c>
      <c r="U360" s="123" t="s">
        <v>49</v>
      </c>
      <c r="V360" s="123" t="s">
        <v>3</v>
      </c>
      <c r="W360" s="122" t="s">
        <v>48</v>
      </c>
      <c r="X360" s="123" t="s">
        <v>49</v>
      </c>
      <c r="Y360" s="123" t="s">
        <v>3</v>
      </c>
      <c r="Z360" s="122" t="s">
        <v>48</v>
      </c>
      <c r="AA360" s="123" t="s">
        <v>49</v>
      </c>
      <c r="AB360" s="124" t="s">
        <v>3</v>
      </c>
    </row>
    <row r="361" spans="1:30" x14ac:dyDescent="0.2">
      <c r="A361" s="125" t="s">
        <v>4</v>
      </c>
      <c r="B361" s="126">
        <v>988</v>
      </c>
      <c r="C361" s="127">
        <v>557</v>
      </c>
      <c r="D361" s="127">
        <f t="shared" ref="D361:D367" si="503">SUM(B361:C361)</f>
        <v>1545</v>
      </c>
      <c r="E361" s="127">
        <v>93</v>
      </c>
      <c r="F361" s="127">
        <v>44</v>
      </c>
      <c r="G361" s="127">
        <f t="shared" ref="G361:G367" si="504">SUM(E361:F361)</f>
        <v>137</v>
      </c>
      <c r="H361" s="127">
        <v>4</v>
      </c>
      <c r="I361" s="127">
        <v>1</v>
      </c>
      <c r="J361" s="127">
        <f t="shared" ref="J361:J367" si="505">SUM(H361:I361)</f>
        <v>5</v>
      </c>
      <c r="K361" s="127">
        <v>48</v>
      </c>
      <c r="L361" s="127">
        <v>38</v>
      </c>
      <c r="M361" s="127">
        <f t="shared" ref="M361:M365" si="506">SUM(K361:L361)</f>
        <v>86</v>
      </c>
      <c r="N361" s="127">
        <v>32</v>
      </c>
      <c r="O361" s="127">
        <v>23</v>
      </c>
      <c r="P361" s="127">
        <f t="shared" ref="P361:P367" si="507">SUM(N361:O361)</f>
        <v>55</v>
      </c>
      <c r="Q361" s="127">
        <v>13</v>
      </c>
      <c r="R361" s="127">
        <v>10</v>
      </c>
      <c r="S361" s="127">
        <f t="shared" ref="S361:S367" si="508">SUM(Q361:R361)</f>
        <v>23</v>
      </c>
      <c r="T361" s="127">
        <v>2</v>
      </c>
      <c r="U361" s="127">
        <v>0</v>
      </c>
      <c r="V361" s="127">
        <f t="shared" ref="V361:V367" si="509">SUM(T361:U361)</f>
        <v>2</v>
      </c>
      <c r="W361" s="127">
        <v>28</v>
      </c>
      <c r="X361" s="127">
        <v>19</v>
      </c>
      <c r="Y361" s="127">
        <f>SUM(W361:X361)</f>
        <v>47</v>
      </c>
      <c r="Z361" s="127">
        <f>Q361+N361+K361+H361+E361+B361+T361+W361</f>
        <v>1208</v>
      </c>
      <c r="AA361" s="127">
        <f>R361+O361+L361+I361+F361+C361+U361+X361</f>
        <v>692</v>
      </c>
      <c r="AB361" s="128">
        <f>SUM(Z361:AA361)</f>
        <v>1900</v>
      </c>
    </row>
    <row r="362" spans="1:30" x14ac:dyDescent="0.2">
      <c r="A362" s="129" t="s">
        <v>6</v>
      </c>
      <c r="B362" s="130">
        <v>364</v>
      </c>
      <c r="C362" s="131">
        <v>483</v>
      </c>
      <c r="D362" s="131">
        <f t="shared" si="503"/>
        <v>847</v>
      </c>
      <c r="E362" s="131">
        <v>22</v>
      </c>
      <c r="F362" s="131">
        <v>28</v>
      </c>
      <c r="G362" s="131">
        <f t="shared" si="504"/>
        <v>50</v>
      </c>
      <c r="H362" s="131">
        <v>3</v>
      </c>
      <c r="I362" s="131">
        <v>1</v>
      </c>
      <c r="J362" s="131">
        <f t="shared" si="505"/>
        <v>4</v>
      </c>
      <c r="K362" s="131">
        <v>32</v>
      </c>
      <c r="L362" s="131">
        <v>38</v>
      </c>
      <c r="M362" s="131">
        <f t="shared" si="506"/>
        <v>70</v>
      </c>
      <c r="N362" s="131">
        <v>17</v>
      </c>
      <c r="O362" s="131">
        <v>11</v>
      </c>
      <c r="P362" s="131">
        <f t="shared" si="507"/>
        <v>28</v>
      </c>
      <c r="Q362" s="131">
        <v>21</v>
      </c>
      <c r="R362" s="131">
        <v>22</v>
      </c>
      <c r="S362" s="131">
        <f t="shared" si="508"/>
        <v>43</v>
      </c>
      <c r="T362" s="131">
        <v>0</v>
      </c>
      <c r="U362" s="131">
        <v>1</v>
      </c>
      <c r="V362" s="131">
        <f t="shared" si="509"/>
        <v>1</v>
      </c>
      <c r="W362" s="131">
        <v>6</v>
      </c>
      <c r="X362" s="131">
        <v>7</v>
      </c>
      <c r="Y362" s="131">
        <f t="shared" ref="Y362:Y367" si="510">SUM(W362:X362)</f>
        <v>13</v>
      </c>
      <c r="Z362" s="131">
        <f t="shared" ref="Z362:Z366" si="511">Q362+N362+K362+H362+E362+B362+T362+W362</f>
        <v>465</v>
      </c>
      <c r="AA362" s="131">
        <f t="shared" ref="AA362:AA367" si="512">R362+O362+L362+I362+F362+C362+U362+X362</f>
        <v>591</v>
      </c>
      <c r="AB362" s="132">
        <f t="shared" ref="AB362" si="513">SUM(Z362:AA362)</f>
        <v>1056</v>
      </c>
    </row>
    <row r="363" spans="1:30" x14ac:dyDescent="0.2">
      <c r="A363" s="133" t="s">
        <v>5</v>
      </c>
      <c r="B363" s="130">
        <v>827</v>
      </c>
      <c r="C363" s="131">
        <v>148</v>
      </c>
      <c r="D363" s="131">
        <f t="shared" si="503"/>
        <v>975</v>
      </c>
      <c r="E363" s="131">
        <v>81</v>
      </c>
      <c r="F363" s="131">
        <v>13</v>
      </c>
      <c r="G363" s="131">
        <f t="shared" si="504"/>
        <v>94</v>
      </c>
      <c r="H363" s="131">
        <v>4</v>
      </c>
      <c r="I363" s="131">
        <v>2</v>
      </c>
      <c r="J363" s="131">
        <f t="shared" si="505"/>
        <v>6</v>
      </c>
      <c r="K363" s="131">
        <v>20</v>
      </c>
      <c r="L363" s="131">
        <v>2</v>
      </c>
      <c r="M363" s="131">
        <f t="shared" si="506"/>
        <v>22</v>
      </c>
      <c r="N363" s="131">
        <v>18</v>
      </c>
      <c r="O363" s="131">
        <v>3</v>
      </c>
      <c r="P363" s="131">
        <f t="shared" si="507"/>
        <v>21</v>
      </c>
      <c r="Q363" s="131">
        <v>16</v>
      </c>
      <c r="R363" s="131">
        <v>2</v>
      </c>
      <c r="S363" s="131">
        <f t="shared" si="508"/>
        <v>18</v>
      </c>
      <c r="T363" s="131">
        <v>0</v>
      </c>
      <c r="U363" s="131">
        <v>0</v>
      </c>
      <c r="V363" s="131">
        <f t="shared" si="509"/>
        <v>0</v>
      </c>
      <c r="W363" s="131">
        <v>7</v>
      </c>
      <c r="X363" s="131">
        <v>3</v>
      </c>
      <c r="Y363" s="131">
        <f t="shared" si="510"/>
        <v>10</v>
      </c>
      <c r="Z363" s="131">
        <f t="shared" si="511"/>
        <v>973</v>
      </c>
      <c r="AA363" s="131">
        <f t="shared" si="512"/>
        <v>173</v>
      </c>
      <c r="AB363" s="132">
        <f>SUM(Z363:AA363)</f>
        <v>1146</v>
      </c>
    </row>
    <row r="364" spans="1:30" x14ac:dyDescent="0.2">
      <c r="A364" s="133" t="s">
        <v>7</v>
      </c>
      <c r="B364" s="130">
        <v>65</v>
      </c>
      <c r="C364" s="131">
        <v>380</v>
      </c>
      <c r="D364" s="131">
        <f t="shared" si="503"/>
        <v>445</v>
      </c>
      <c r="E364" s="131">
        <v>9</v>
      </c>
      <c r="F364" s="131">
        <v>13</v>
      </c>
      <c r="G364" s="131">
        <f t="shared" si="504"/>
        <v>22</v>
      </c>
      <c r="H364" s="131">
        <v>0</v>
      </c>
      <c r="I364" s="131">
        <v>1</v>
      </c>
      <c r="J364" s="131">
        <f t="shared" si="505"/>
        <v>1</v>
      </c>
      <c r="K364" s="131">
        <v>9</v>
      </c>
      <c r="L364" s="131">
        <v>47</v>
      </c>
      <c r="M364" s="131">
        <f t="shared" si="506"/>
        <v>56</v>
      </c>
      <c r="N364" s="131">
        <v>2</v>
      </c>
      <c r="O364" s="131">
        <v>6</v>
      </c>
      <c r="P364" s="131">
        <f t="shared" si="507"/>
        <v>8</v>
      </c>
      <c r="Q364" s="131">
        <v>37</v>
      </c>
      <c r="R364" s="131">
        <v>78</v>
      </c>
      <c r="S364" s="131">
        <f t="shared" si="508"/>
        <v>115</v>
      </c>
      <c r="T364" s="131">
        <v>0</v>
      </c>
      <c r="U364" s="131">
        <v>0</v>
      </c>
      <c r="V364" s="131">
        <f t="shared" si="509"/>
        <v>0</v>
      </c>
      <c r="W364" s="131">
        <v>1</v>
      </c>
      <c r="X364" s="131">
        <v>6</v>
      </c>
      <c r="Y364" s="131">
        <f t="shared" si="510"/>
        <v>7</v>
      </c>
      <c r="Z364" s="131">
        <f t="shared" si="511"/>
        <v>123</v>
      </c>
      <c r="AA364" s="131">
        <f t="shared" si="512"/>
        <v>531</v>
      </c>
      <c r="AB364" s="132">
        <f t="shared" ref="AB364" si="514">SUM(Z364:AA364)</f>
        <v>654</v>
      </c>
    </row>
    <row r="365" spans="1:30" x14ac:dyDescent="0.2">
      <c r="A365" s="133" t="s">
        <v>9</v>
      </c>
      <c r="B365" s="130">
        <v>534</v>
      </c>
      <c r="C365" s="131">
        <v>275</v>
      </c>
      <c r="D365" s="131">
        <f t="shared" si="503"/>
        <v>809</v>
      </c>
      <c r="E365" s="131">
        <v>31</v>
      </c>
      <c r="F365" s="131">
        <v>14</v>
      </c>
      <c r="G365" s="131">
        <f t="shared" si="504"/>
        <v>45</v>
      </c>
      <c r="H365" s="131">
        <v>2</v>
      </c>
      <c r="I365" s="131">
        <v>2</v>
      </c>
      <c r="J365" s="131">
        <f t="shared" si="505"/>
        <v>4</v>
      </c>
      <c r="K365" s="131">
        <v>35</v>
      </c>
      <c r="L365" s="131">
        <v>23</v>
      </c>
      <c r="M365" s="131">
        <f t="shared" si="506"/>
        <v>58</v>
      </c>
      <c r="N365" s="131">
        <v>13</v>
      </c>
      <c r="O365" s="131">
        <v>5</v>
      </c>
      <c r="P365" s="131">
        <f t="shared" si="507"/>
        <v>18</v>
      </c>
      <c r="Q365" s="131">
        <v>9</v>
      </c>
      <c r="R365" s="131">
        <v>2</v>
      </c>
      <c r="S365" s="131">
        <f t="shared" si="508"/>
        <v>11</v>
      </c>
      <c r="T365" s="131">
        <v>1</v>
      </c>
      <c r="U365" s="131">
        <v>0</v>
      </c>
      <c r="V365" s="131">
        <f t="shared" si="509"/>
        <v>1</v>
      </c>
      <c r="W365" s="131">
        <v>11</v>
      </c>
      <c r="X365" s="131">
        <v>7</v>
      </c>
      <c r="Y365" s="131">
        <f t="shared" si="510"/>
        <v>18</v>
      </c>
      <c r="Z365" s="131">
        <f t="shared" si="511"/>
        <v>636</v>
      </c>
      <c r="AA365" s="131">
        <f t="shared" si="512"/>
        <v>328</v>
      </c>
      <c r="AB365" s="132">
        <f>SUM(Z365:AA365)</f>
        <v>964</v>
      </c>
    </row>
    <row r="366" spans="1:30" x14ac:dyDescent="0.2">
      <c r="A366" s="129" t="s">
        <v>8</v>
      </c>
      <c r="B366" s="130">
        <v>510</v>
      </c>
      <c r="C366" s="131">
        <v>107</v>
      </c>
      <c r="D366" s="131">
        <f t="shared" si="503"/>
        <v>617</v>
      </c>
      <c r="E366" s="131">
        <v>67</v>
      </c>
      <c r="F366" s="131">
        <v>5</v>
      </c>
      <c r="G366" s="131">
        <f t="shared" si="504"/>
        <v>72</v>
      </c>
      <c r="H366" s="131">
        <v>1</v>
      </c>
      <c r="I366" s="131">
        <v>0</v>
      </c>
      <c r="J366" s="131">
        <f t="shared" si="505"/>
        <v>1</v>
      </c>
      <c r="K366" s="131">
        <v>35</v>
      </c>
      <c r="L366" s="131">
        <v>4</v>
      </c>
      <c r="M366" s="131">
        <f>SUM(K366:L366)</f>
        <v>39</v>
      </c>
      <c r="N366" s="131">
        <v>20</v>
      </c>
      <c r="O366" s="131">
        <v>0</v>
      </c>
      <c r="P366" s="131">
        <f t="shared" si="507"/>
        <v>20</v>
      </c>
      <c r="Q366" s="131">
        <v>8</v>
      </c>
      <c r="R366" s="131">
        <v>1</v>
      </c>
      <c r="S366" s="131">
        <f t="shared" si="508"/>
        <v>9</v>
      </c>
      <c r="T366" s="131">
        <v>1</v>
      </c>
      <c r="U366" s="131">
        <v>0</v>
      </c>
      <c r="V366" s="131">
        <f t="shared" si="509"/>
        <v>1</v>
      </c>
      <c r="W366" s="131">
        <v>10</v>
      </c>
      <c r="X366" s="131">
        <v>5</v>
      </c>
      <c r="Y366" s="131">
        <f t="shared" si="510"/>
        <v>15</v>
      </c>
      <c r="Z366" s="131">
        <f t="shared" si="511"/>
        <v>652</v>
      </c>
      <c r="AA366" s="131">
        <f t="shared" si="512"/>
        <v>122</v>
      </c>
      <c r="AB366" s="132">
        <f t="shared" ref="AB366" si="515">SUM(Z366:AA366)</f>
        <v>774</v>
      </c>
    </row>
    <row r="367" spans="1:30" x14ac:dyDescent="0.2">
      <c r="A367" s="137" t="s">
        <v>50</v>
      </c>
      <c r="B367" s="134">
        <v>75</v>
      </c>
      <c r="C367" s="135">
        <v>56</v>
      </c>
      <c r="D367" s="135">
        <f t="shared" si="503"/>
        <v>131</v>
      </c>
      <c r="E367" s="135">
        <v>12</v>
      </c>
      <c r="F367" s="135">
        <v>6</v>
      </c>
      <c r="G367" s="135">
        <f t="shared" si="504"/>
        <v>18</v>
      </c>
      <c r="H367" s="135">
        <v>1</v>
      </c>
      <c r="I367" s="135">
        <v>0</v>
      </c>
      <c r="J367" s="135">
        <f t="shared" si="505"/>
        <v>1</v>
      </c>
      <c r="K367" s="135">
        <v>1</v>
      </c>
      <c r="L367" s="135">
        <v>5</v>
      </c>
      <c r="M367" s="135">
        <f t="shared" ref="M367" si="516">SUM(K367:L367)</f>
        <v>6</v>
      </c>
      <c r="N367" s="135">
        <v>4</v>
      </c>
      <c r="O367" s="135">
        <v>1</v>
      </c>
      <c r="P367" s="135">
        <f t="shared" si="507"/>
        <v>5</v>
      </c>
      <c r="Q367" s="135">
        <v>1</v>
      </c>
      <c r="R367" s="135">
        <v>0</v>
      </c>
      <c r="S367" s="131">
        <f t="shared" si="508"/>
        <v>1</v>
      </c>
      <c r="T367" s="135">
        <v>0</v>
      </c>
      <c r="U367" s="135">
        <v>0</v>
      </c>
      <c r="V367" s="131">
        <f t="shared" si="509"/>
        <v>0</v>
      </c>
      <c r="W367" s="135">
        <v>1</v>
      </c>
      <c r="X367" s="135">
        <v>0</v>
      </c>
      <c r="Y367" s="135">
        <f t="shared" si="510"/>
        <v>1</v>
      </c>
      <c r="Z367" s="135">
        <f>Q367+N367+K367+H367+E367+B367+T367+W367</f>
        <v>95</v>
      </c>
      <c r="AA367" s="135">
        <f t="shared" si="512"/>
        <v>68</v>
      </c>
      <c r="AB367" s="136">
        <f>SUM(Z367:AA367)</f>
        <v>163</v>
      </c>
    </row>
    <row r="368" spans="1:30" ht="13.5" thickBot="1" x14ac:dyDescent="0.25">
      <c r="A368" s="138" t="s">
        <v>3</v>
      </c>
      <c r="B368" s="139">
        <f t="shared" ref="B368:AB368" si="517">SUM(B361:B367)</f>
        <v>3363</v>
      </c>
      <c r="C368" s="140">
        <f t="shared" si="517"/>
        <v>2006</v>
      </c>
      <c r="D368" s="140">
        <f t="shared" si="517"/>
        <v>5369</v>
      </c>
      <c r="E368" s="140">
        <f t="shared" si="517"/>
        <v>315</v>
      </c>
      <c r="F368" s="140">
        <f t="shared" si="517"/>
        <v>123</v>
      </c>
      <c r="G368" s="140">
        <f t="shared" si="517"/>
        <v>438</v>
      </c>
      <c r="H368" s="140">
        <f t="shared" si="517"/>
        <v>15</v>
      </c>
      <c r="I368" s="140">
        <f t="shared" si="517"/>
        <v>7</v>
      </c>
      <c r="J368" s="140">
        <f t="shared" si="517"/>
        <v>22</v>
      </c>
      <c r="K368" s="140">
        <f t="shared" si="517"/>
        <v>180</v>
      </c>
      <c r="L368" s="140">
        <f t="shared" si="517"/>
        <v>157</v>
      </c>
      <c r="M368" s="140">
        <f t="shared" si="517"/>
        <v>337</v>
      </c>
      <c r="N368" s="140">
        <f t="shared" si="517"/>
        <v>106</v>
      </c>
      <c r="O368" s="140">
        <f t="shared" si="517"/>
        <v>49</v>
      </c>
      <c r="P368" s="140">
        <f t="shared" si="517"/>
        <v>155</v>
      </c>
      <c r="Q368" s="140">
        <f t="shared" si="517"/>
        <v>105</v>
      </c>
      <c r="R368" s="140">
        <f t="shared" si="517"/>
        <v>115</v>
      </c>
      <c r="S368" s="140">
        <f t="shared" si="517"/>
        <v>220</v>
      </c>
      <c r="T368" s="140">
        <f t="shared" si="517"/>
        <v>4</v>
      </c>
      <c r="U368" s="140">
        <f t="shared" si="517"/>
        <v>1</v>
      </c>
      <c r="V368" s="140">
        <f t="shared" si="517"/>
        <v>5</v>
      </c>
      <c r="W368" s="140">
        <f t="shared" si="517"/>
        <v>64</v>
      </c>
      <c r="X368" s="140">
        <f t="shared" si="517"/>
        <v>47</v>
      </c>
      <c r="Y368" s="140">
        <f t="shared" si="517"/>
        <v>111</v>
      </c>
      <c r="Z368" s="140">
        <f t="shared" si="517"/>
        <v>4152</v>
      </c>
      <c r="AA368" s="140">
        <f t="shared" si="517"/>
        <v>2505</v>
      </c>
      <c r="AB368" s="141">
        <f t="shared" si="517"/>
        <v>6657</v>
      </c>
      <c r="AD368" s="118"/>
    </row>
    <row r="369" spans="1:28" ht="13.5" thickBot="1" x14ac:dyDescent="0.25">
      <c r="A369" s="143"/>
      <c r="U369" s="118"/>
      <c r="V369" s="118"/>
      <c r="Z369" s="144"/>
      <c r="AA369" s="118"/>
      <c r="AB369" s="118"/>
    </row>
    <row r="370" spans="1:28" ht="25.5" x14ac:dyDescent="0.2">
      <c r="A370" s="161" t="s">
        <v>60</v>
      </c>
      <c r="B370" s="152" t="s">
        <v>41</v>
      </c>
      <c r="C370" s="153" t="s">
        <v>41</v>
      </c>
      <c r="D370" s="154" t="s">
        <v>41</v>
      </c>
      <c r="E370" s="155" t="s">
        <v>42</v>
      </c>
      <c r="F370" s="153" t="s">
        <v>42</v>
      </c>
      <c r="G370" s="154" t="s">
        <v>42</v>
      </c>
      <c r="H370" s="157" t="s">
        <v>43</v>
      </c>
      <c r="I370" s="158" t="s">
        <v>43</v>
      </c>
      <c r="J370" s="159" t="s">
        <v>43</v>
      </c>
      <c r="K370" s="155" t="s">
        <v>44</v>
      </c>
      <c r="L370" s="153" t="s">
        <v>44</v>
      </c>
      <c r="M370" s="154" t="s">
        <v>44</v>
      </c>
      <c r="N370" s="155" t="s">
        <v>45</v>
      </c>
      <c r="O370" s="153" t="s">
        <v>45</v>
      </c>
      <c r="P370" s="154" t="s">
        <v>45</v>
      </c>
      <c r="Q370" s="155" t="s">
        <v>46</v>
      </c>
      <c r="R370" s="153" t="s">
        <v>46</v>
      </c>
      <c r="S370" s="154" t="s">
        <v>46</v>
      </c>
      <c r="T370" s="157" t="s">
        <v>47</v>
      </c>
      <c r="U370" s="158" t="s">
        <v>47</v>
      </c>
      <c r="V370" s="159" t="s">
        <v>47</v>
      </c>
      <c r="W370" s="158" t="s">
        <v>86</v>
      </c>
      <c r="X370" s="158" t="s">
        <v>86</v>
      </c>
      <c r="Y370" s="158" t="s">
        <v>86</v>
      </c>
      <c r="Z370" s="155" t="s">
        <v>3</v>
      </c>
      <c r="AA370" s="153" t="s">
        <v>3</v>
      </c>
      <c r="AB370" s="156" t="s">
        <v>3</v>
      </c>
    </row>
    <row r="371" spans="1:28" ht="13.5" thickBot="1" x14ac:dyDescent="0.25">
      <c r="A371" s="162"/>
      <c r="B371" s="122" t="s">
        <v>48</v>
      </c>
      <c r="C371" s="123" t="s">
        <v>49</v>
      </c>
      <c r="D371" s="123" t="s">
        <v>3</v>
      </c>
      <c r="E371" s="122" t="s">
        <v>48</v>
      </c>
      <c r="F371" s="123" t="s">
        <v>49</v>
      </c>
      <c r="G371" s="123" t="s">
        <v>3</v>
      </c>
      <c r="H371" s="122" t="s">
        <v>48</v>
      </c>
      <c r="I371" s="123" t="s">
        <v>49</v>
      </c>
      <c r="J371" s="123" t="s">
        <v>3</v>
      </c>
      <c r="K371" s="122" t="s">
        <v>48</v>
      </c>
      <c r="L371" s="123" t="s">
        <v>49</v>
      </c>
      <c r="M371" s="123" t="s">
        <v>3</v>
      </c>
      <c r="N371" s="122" t="s">
        <v>48</v>
      </c>
      <c r="O371" s="123" t="s">
        <v>49</v>
      </c>
      <c r="P371" s="123" t="s">
        <v>3</v>
      </c>
      <c r="Q371" s="122" t="s">
        <v>48</v>
      </c>
      <c r="R371" s="123" t="s">
        <v>49</v>
      </c>
      <c r="S371" s="123" t="s">
        <v>3</v>
      </c>
      <c r="T371" s="122" t="s">
        <v>48</v>
      </c>
      <c r="U371" s="123" t="s">
        <v>49</v>
      </c>
      <c r="V371" s="123" t="s">
        <v>3</v>
      </c>
      <c r="W371" s="122" t="s">
        <v>48</v>
      </c>
      <c r="X371" s="123" t="s">
        <v>49</v>
      </c>
      <c r="Y371" s="123" t="s">
        <v>3</v>
      </c>
      <c r="Z371" s="122" t="s">
        <v>48</v>
      </c>
      <c r="AA371" s="123" t="s">
        <v>49</v>
      </c>
      <c r="AB371" s="124" t="s">
        <v>3</v>
      </c>
    </row>
    <row r="372" spans="1:28" x14ac:dyDescent="0.2">
      <c r="A372" s="125" t="s">
        <v>4</v>
      </c>
      <c r="B372" s="126">
        <v>3006</v>
      </c>
      <c r="C372" s="127">
        <v>1857</v>
      </c>
      <c r="D372" s="127">
        <f t="shared" ref="D372:D379" si="518">SUM(B372:C372)</f>
        <v>4863</v>
      </c>
      <c r="E372" s="127">
        <v>407</v>
      </c>
      <c r="F372" s="127">
        <v>194</v>
      </c>
      <c r="G372" s="127">
        <f t="shared" ref="G372:G379" si="519">SUM(E372:F372)</f>
        <v>601</v>
      </c>
      <c r="H372" s="127">
        <v>12</v>
      </c>
      <c r="I372" s="127">
        <v>7</v>
      </c>
      <c r="J372" s="127">
        <f t="shared" ref="J372:J379" si="520">SUM(H372:I372)</f>
        <v>19</v>
      </c>
      <c r="K372" s="127">
        <v>118</v>
      </c>
      <c r="L372" s="127">
        <v>104</v>
      </c>
      <c r="M372" s="127">
        <f t="shared" ref="M372:M379" si="521">SUM(K372:L372)</f>
        <v>222</v>
      </c>
      <c r="N372" s="127">
        <v>132</v>
      </c>
      <c r="O372" s="127">
        <v>83</v>
      </c>
      <c r="P372" s="127">
        <f t="shared" ref="P372:P379" si="522">SUM(N372:O372)</f>
        <v>215</v>
      </c>
      <c r="Q372" s="127">
        <v>49</v>
      </c>
      <c r="R372" s="127">
        <v>41</v>
      </c>
      <c r="S372" s="127">
        <f t="shared" ref="S372:S379" si="523">SUM(Q372:R372)</f>
        <v>90</v>
      </c>
      <c r="T372" s="127">
        <v>4</v>
      </c>
      <c r="U372" s="127">
        <v>1</v>
      </c>
      <c r="V372" s="127">
        <f t="shared" ref="V372:V379" si="524">SUM(T372:U372)</f>
        <v>5</v>
      </c>
      <c r="W372" s="127">
        <v>125</v>
      </c>
      <c r="X372" s="127">
        <v>70</v>
      </c>
      <c r="Y372" s="127">
        <f>SUM(W372:X372)</f>
        <v>195</v>
      </c>
      <c r="Z372" s="127">
        <f>Q372+N372+K372+H372+E372+B372+T372+W372</f>
        <v>3853</v>
      </c>
      <c r="AA372" s="127">
        <f>R372+O372+L372+I372+F372+C372+U372+X372</f>
        <v>2357</v>
      </c>
      <c r="AB372" s="128">
        <f t="shared" ref="AB372:AB377" si="525">SUM(Z372:AA372)</f>
        <v>6210</v>
      </c>
    </row>
    <row r="373" spans="1:28" x14ac:dyDescent="0.2">
      <c r="A373" s="129" t="s">
        <v>6</v>
      </c>
      <c r="B373" s="130">
        <v>720</v>
      </c>
      <c r="C373" s="131">
        <v>1213</v>
      </c>
      <c r="D373" s="131">
        <f t="shared" si="518"/>
        <v>1933</v>
      </c>
      <c r="E373" s="131">
        <v>91</v>
      </c>
      <c r="F373" s="131">
        <v>82</v>
      </c>
      <c r="G373" s="131">
        <f t="shared" si="519"/>
        <v>173</v>
      </c>
      <c r="H373" s="131">
        <v>5</v>
      </c>
      <c r="I373" s="131">
        <v>5</v>
      </c>
      <c r="J373" s="131">
        <f t="shared" si="520"/>
        <v>10</v>
      </c>
      <c r="K373" s="131">
        <v>55</v>
      </c>
      <c r="L373" s="131">
        <v>69</v>
      </c>
      <c r="M373" s="131">
        <f t="shared" si="521"/>
        <v>124</v>
      </c>
      <c r="N373" s="131">
        <v>30</v>
      </c>
      <c r="O373" s="131">
        <v>30</v>
      </c>
      <c r="P373" s="131">
        <f t="shared" si="522"/>
        <v>60</v>
      </c>
      <c r="Q373" s="131">
        <v>44</v>
      </c>
      <c r="R373" s="131">
        <v>40</v>
      </c>
      <c r="S373" s="131">
        <f t="shared" si="523"/>
        <v>84</v>
      </c>
      <c r="T373" s="131">
        <v>2</v>
      </c>
      <c r="U373" s="131">
        <v>3</v>
      </c>
      <c r="V373" s="131">
        <f t="shared" si="524"/>
        <v>5</v>
      </c>
      <c r="W373" s="131">
        <v>15</v>
      </c>
      <c r="X373" s="131">
        <v>25</v>
      </c>
      <c r="Y373" s="131">
        <f t="shared" ref="Y373:Y379" si="526">SUM(W373:X373)</f>
        <v>40</v>
      </c>
      <c r="Z373" s="131">
        <f t="shared" ref="Z373:Z376" si="527">Q373+N373+K373+H373+E373+B373+T373+W373</f>
        <v>962</v>
      </c>
      <c r="AA373" s="131">
        <f t="shared" ref="AA373:AA376" si="528">R373+O373+L373+I373+F373+C373+U373+X373</f>
        <v>1467</v>
      </c>
      <c r="AB373" s="132">
        <f t="shared" si="525"/>
        <v>2429</v>
      </c>
    </row>
    <row r="374" spans="1:28" x14ac:dyDescent="0.2">
      <c r="A374" s="133" t="s">
        <v>5</v>
      </c>
      <c r="B374" s="130">
        <v>1618</v>
      </c>
      <c r="C374" s="131">
        <v>287</v>
      </c>
      <c r="D374" s="131">
        <f t="shared" si="518"/>
        <v>1905</v>
      </c>
      <c r="E374" s="131">
        <v>173</v>
      </c>
      <c r="F374" s="131">
        <v>21</v>
      </c>
      <c r="G374" s="131">
        <f t="shared" si="519"/>
        <v>194</v>
      </c>
      <c r="H374" s="131">
        <v>8</v>
      </c>
      <c r="I374" s="131">
        <v>3</v>
      </c>
      <c r="J374" s="131">
        <f t="shared" si="520"/>
        <v>11</v>
      </c>
      <c r="K374" s="131">
        <v>36</v>
      </c>
      <c r="L374" s="131">
        <v>9</v>
      </c>
      <c r="M374" s="131">
        <f t="shared" si="521"/>
        <v>45</v>
      </c>
      <c r="N374" s="131">
        <v>27</v>
      </c>
      <c r="O374" s="131">
        <v>7</v>
      </c>
      <c r="P374" s="131">
        <f t="shared" si="522"/>
        <v>34</v>
      </c>
      <c r="Q374" s="131">
        <v>18</v>
      </c>
      <c r="R374" s="131">
        <v>3</v>
      </c>
      <c r="S374" s="131">
        <f t="shared" si="523"/>
        <v>21</v>
      </c>
      <c r="T374" s="131">
        <v>0</v>
      </c>
      <c r="U374" s="131">
        <v>0</v>
      </c>
      <c r="V374" s="131">
        <f t="shared" si="524"/>
        <v>0</v>
      </c>
      <c r="W374" s="131">
        <v>21</v>
      </c>
      <c r="X374" s="131">
        <v>6</v>
      </c>
      <c r="Y374" s="131">
        <f t="shared" si="526"/>
        <v>27</v>
      </c>
      <c r="Z374" s="131">
        <f t="shared" si="527"/>
        <v>1901</v>
      </c>
      <c r="AA374" s="131">
        <f t="shared" si="528"/>
        <v>336</v>
      </c>
      <c r="AB374" s="132">
        <f t="shared" si="525"/>
        <v>2237</v>
      </c>
    </row>
    <row r="375" spans="1:28" x14ac:dyDescent="0.2">
      <c r="A375" s="133" t="s">
        <v>7</v>
      </c>
      <c r="B375" s="130">
        <v>170</v>
      </c>
      <c r="C375" s="131">
        <v>1090</v>
      </c>
      <c r="D375" s="131">
        <f t="shared" si="518"/>
        <v>1260</v>
      </c>
      <c r="E375" s="131">
        <v>20</v>
      </c>
      <c r="F375" s="131">
        <v>62</v>
      </c>
      <c r="G375" s="131">
        <f t="shared" si="519"/>
        <v>82</v>
      </c>
      <c r="H375" s="131">
        <v>0</v>
      </c>
      <c r="I375" s="131">
        <v>7</v>
      </c>
      <c r="J375" s="131">
        <f t="shared" si="520"/>
        <v>7</v>
      </c>
      <c r="K375" s="131">
        <v>24</v>
      </c>
      <c r="L375" s="131">
        <v>98</v>
      </c>
      <c r="M375" s="131">
        <f t="shared" si="521"/>
        <v>122</v>
      </c>
      <c r="N375" s="131">
        <v>4</v>
      </c>
      <c r="O375" s="131">
        <v>34</v>
      </c>
      <c r="P375" s="131">
        <f t="shared" si="522"/>
        <v>38</v>
      </c>
      <c r="Q375" s="131">
        <v>53</v>
      </c>
      <c r="R375" s="131">
        <v>164</v>
      </c>
      <c r="S375" s="131">
        <f t="shared" si="523"/>
        <v>217</v>
      </c>
      <c r="T375" s="131">
        <v>0</v>
      </c>
      <c r="U375" s="131">
        <v>0</v>
      </c>
      <c r="V375" s="131">
        <f t="shared" si="524"/>
        <v>0</v>
      </c>
      <c r="W375" s="131">
        <v>6</v>
      </c>
      <c r="X375" s="131">
        <v>21</v>
      </c>
      <c r="Y375" s="131">
        <f t="shared" si="526"/>
        <v>27</v>
      </c>
      <c r="Z375" s="131">
        <f t="shared" si="527"/>
        <v>277</v>
      </c>
      <c r="AA375" s="131">
        <f t="shared" si="528"/>
        <v>1476</v>
      </c>
      <c r="AB375" s="132">
        <f t="shared" si="525"/>
        <v>1753</v>
      </c>
    </row>
    <row r="376" spans="1:28" x14ac:dyDescent="0.2">
      <c r="A376" s="133" t="s">
        <v>9</v>
      </c>
      <c r="B376" s="130">
        <v>1099</v>
      </c>
      <c r="C376" s="131">
        <v>633</v>
      </c>
      <c r="D376" s="131">
        <f t="shared" si="518"/>
        <v>1732</v>
      </c>
      <c r="E376" s="131">
        <v>97</v>
      </c>
      <c r="F376" s="131">
        <v>40</v>
      </c>
      <c r="G376" s="131">
        <f t="shared" si="519"/>
        <v>137</v>
      </c>
      <c r="H376" s="131">
        <v>3</v>
      </c>
      <c r="I376" s="131">
        <v>4</v>
      </c>
      <c r="J376" s="131">
        <f t="shared" si="520"/>
        <v>7</v>
      </c>
      <c r="K376" s="131">
        <v>63</v>
      </c>
      <c r="L376" s="131">
        <v>46</v>
      </c>
      <c r="M376" s="131">
        <f t="shared" si="521"/>
        <v>109</v>
      </c>
      <c r="N376" s="131">
        <v>37</v>
      </c>
      <c r="O376" s="131">
        <v>18</v>
      </c>
      <c r="P376" s="131">
        <f t="shared" si="522"/>
        <v>55</v>
      </c>
      <c r="Q376" s="131">
        <v>24</v>
      </c>
      <c r="R376" s="131">
        <v>6</v>
      </c>
      <c r="S376" s="131">
        <f t="shared" si="523"/>
        <v>30</v>
      </c>
      <c r="T376" s="131">
        <v>2</v>
      </c>
      <c r="U376" s="131">
        <v>1</v>
      </c>
      <c r="V376" s="131">
        <f t="shared" si="524"/>
        <v>3</v>
      </c>
      <c r="W376" s="131">
        <v>32</v>
      </c>
      <c r="X376" s="131">
        <v>20</v>
      </c>
      <c r="Y376" s="131">
        <f t="shared" si="526"/>
        <v>52</v>
      </c>
      <c r="Z376" s="131">
        <f t="shared" si="527"/>
        <v>1357</v>
      </c>
      <c r="AA376" s="131">
        <f t="shared" si="528"/>
        <v>768</v>
      </c>
      <c r="AB376" s="132">
        <f t="shared" si="525"/>
        <v>2125</v>
      </c>
    </row>
    <row r="377" spans="1:28" x14ac:dyDescent="0.2">
      <c r="A377" s="129" t="s">
        <v>8</v>
      </c>
      <c r="B377" s="130">
        <v>1107</v>
      </c>
      <c r="C377" s="131">
        <v>235</v>
      </c>
      <c r="D377" s="131">
        <f t="shared" si="518"/>
        <v>1342</v>
      </c>
      <c r="E377" s="131">
        <v>156</v>
      </c>
      <c r="F377" s="131">
        <v>14</v>
      </c>
      <c r="G377" s="131">
        <f t="shared" si="519"/>
        <v>170</v>
      </c>
      <c r="H377" s="131">
        <v>7</v>
      </c>
      <c r="I377" s="131">
        <v>0</v>
      </c>
      <c r="J377" s="131">
        <f t="shared" si="520"/>
        <v>7</v>
      </c>
      <c r="K377" s="131">
        <v>79</v>
      </c>
      <c r="L377" s="131">
        <v>31</v>
      </c>
      <c r="M377" s="131">
        <f t="shared" si="521"/>
        <v>110</v>
      </c>
      <c r="N377" s="131">
        <v>45</v>
      </c>
      <c r="O377" s="131">
        <v>6</v>
      </c>
      <c r="P377" s="131">
        <f t="shared" si="522"/>
        <v>51</v>
      </c>
      <c r="Q377" s="131">
        <v>13</v>
      </c>
      <c r="R377" s="131">
        <v>2</v>
      </c>
      <c r="S377" s="131">
        <f t="shared" si="523"/>
        <v>15</v>
      </c>
      <c r="T377" s="131">
        <v>2</v>
      </c>
      <c r="U377" s="131">
        <v>1</v>
      </c>
      <c r="V377" s="131">
        <f t="shared" si="524"/>
        <v>3</v>
      </c>
      <c r="W377" s="131">
        <v>21</v>
      </c>
      <c r="X377" s="131">
        <v>8</v>
      </c>
      <c r="Y377" s="131">
        <f t="shared" si="526"/>
        <v>29</v>
      </c>
      <c r="Z377" s="131">
        <f>Q377+N377+K377+H377+E377+B377+T377+W377</f>
        <v>1430</v>
      </c>
      <c r="AA377" s="131">
        <f t="shared" ref="AA377" si="529">R377+O377+L377+I377+F377+C377+U377+X377</f>
        <v>297</v>
      </c>
      <c r="AB377" s="132">
        <f t="shared" si="525"/>
        <v>1727</v>
      </c>
    </row>
    <row r="378" spans="1:28" x14ac:dyDescent="0.2">
      <c r="A378" s="129" t="s">
        <v>31</v>
      </c>
      <c r="B378" s="134">
        <v>55</v>
      </c>
      <c r="C378" s="135">
        <v>67</v>
      </c>
      <c r="D378" s="131">
        <f t="shared" si="518"/>
        <v>122</v>
      </c>
      <c r="E378" s="135">
        <v>5</v>
      </c>
      <c r="F378" s="135">
        <v>2</v>
      </c>
      <c r="G378" s="135">
        <v>0</v>
      </c>
      <c r="H378" s="135">
        <v>0</v>
      </c>
      <c r="I378" s="135">
        <v>0</v>
      </c>
      <c r="J378" s="135">
        <v>0</v>
      </c>
      <c r="K378" s="135">
        <v>18</v>
      </c>
      <c r="L378" s="135">
        <v>29</v>
      </c>
      <c r="M378" s="131">
        <f>SUM(K378:L378)</f>
        <v>47</v>
      </c>
      <c r="N378" s="135">
        <v>8</v>
      </c>
      <c r="O378" s="135">
        <v>7</v>
      </c>
      <c r="P378" s="131">
        <f t="shared" si="522"/>
        <v>15</v>
      </c>
      <c r="Q378" s="135">
        <v>2</v>
      </c>
      <c r="R378" s="135">
        <v>4</v>
      </c>
      <c r="S378" s="131">
        <f t="shared" si="523"/>
        <v>6</v>
      </c>
      <c r="T378" s="135">
        <v>0</v>
      </c>
      <c r="U378" s="135">
        <v>0</v>
      </c>
      <c r="V378" s="131">
        <f t="shared" si="524"/>
        <v>0</v>
      </c>
      <c r="W378" s="135">
        <v>1</v>
      </c>
      <c r="X378" s="135">
        <v>2</v>
      </c>
      <c r="Y378" s="135">
        <f t="shared" si="526"/>
        <v>3</v>
      </c>
      <c r="Z378" s="135">
        <f>Q378+N378+K378+H378+E378+B378+T378+W378</f>
        <v>89</v>
      </c>
      <c r="AA378" s="135">
        <f t="shared" ref="AA378:AA379" si="530">R378+O378+L378+I378+F378+C378+U378+X378</f>
        <v>111</v>
      </c>
      <c r="AB378" s="136">
        <f>SUM(Z378:AA378)</f>
        <v>200</v>
      </c>
    </row>
    <row r="379" spans="1:28" x14ac:dyDescent="0.2">
      <c r="A379" s="137" t="s">
        <v>50</v>
      </c>
      <c r="B379" s="134">
        <v>325</v>
      </c>
      <c r="C379" s="135">
        <v>229</v>
      </c>
      <c r="D379" s="135">
        <f t="shared" si="518"/>
        <v>554</v>
      </c>
      <c r="E379" s="135">
        <v>54</v>
      </c>
      <c r="F379" s="135">
        <v>25</v>
      </c>
      <c r="G379" s="135">
        <f t="shared" si="519"/>
        <v>79</v>
      </c>
      <c r="H379" s="135">
        <v>2</v>
      </c>
      <c r="I379" s="135">
        <v>0</v>
      </c>
      <c r="J379" s="135">
        <f t="shared" si="520"/>
        <v>2</v>
      </c>
      <c r="K379" s="135">
        <v>13</v>
      </c>
      <c r="L379" s="135">
        <v>10</v>
      </c>
      <c r="M379" s="135">
        <f t="shared" si="521"/>
        <v>23</v>
      </c>
      <c r="N379" s="135">
        <v>14</v>
      </c>
      <c r="O379" s="135">
        <v>7</v>
      </c>
      <c r="P379" s="135">
        <f t="shared" si="522"/>
        <v>21</v>
      </c>
      <c r="Q379" s="135">
        <v>1</v>
      </c>
      <c r="R379" s="135">
        <v>1</v>
      </c>
      <c r="S379" s="131">
        <f t="shared" si="523"/>
        <v>2</v>
      </c>
      <c r="T379" s="135">
        <v>1</v>
      </c>
      <c r="U379" s="135">
        <v>0</v>
      </c>
      <c r="V379" s="131">
        <f t="shared" si="524"/>
        <v>1</v>
      </c>
      <c r="W379" s="135">
        <v>20</v>
      </c>
      <c r="X379" s="135">
        <v>6</v>
      </c>
      <c r="Y379" s="135">
        <f t="shared" si="526"/>
        <v>26</v>
      </c>
      <c r="Z379" s="135">
        <f>Q379+N379+K379+H379+E379+B379+T379+W379</f>
        <v>430</v>
      </c>
      <c r="AA379" s="135">
        <f t="shared" si="530"/>
        <v>278</v>
      </c>
      <c r="AB379" s="136">
        <f t="shared" ref="AB379" si="531">SUM(Z379:AA379)</f>
        <v>708</v>
      </c>
    </row>
    <row r="380" spans="1:28" ht="13.5" thickBot="1" x14ac:dyDescent="0.25">
      <c r="A380" s="138" t="s">
        <v>3</v>
      </c>
      <c r="B380" s="139">
        <f t="shared" ref="B380:AB380" si="532">SUM(B372:B379)</f>
        <v>8100</v>
      </c>
      <c r="C380" s="140">
        <f t="shared" si="532"/>
        <v>5611</v>
      </c>
      <c r="D380" s="140">
        <f t="shared" si="532"/>
        <v>13711</v>
      </c>
      <c r="E380" s="140">
        <f t="shared" si="532"/>
        <v>1003</v>
      </c>
      <c r="F380" s="140">
        <f t="shared" si="532"/>
        <v>440</v>
      </c>
      <c r="G380" s="140">
        <f t="shared" si="532"/>
        <v>1436</v>
      </c>
      <c r="H380" s="140">
        <f t="shared" si="532"/>
        <v>37</v>
      </c>
      <c r="I380" s="140">
        <f t="shared" si="532"/>
        <v>26</v>
      </c>
      <c r="J380" s="140">
        <f t="shared" si="532"/>
        <v>63</v>
      </c>
      <c r="K380" s="140">
        <f t="shared" si="532"/>
        <v>406</v>
      </c>
      <c r="L380" s="140">
        <f t="shared" si="532"/>
        <v>396</v>
      </c>
      <c r="M380" s="140">
        <f t="shared" si="532"/>
        <v>802</v>
      </c>
      <c r="N380" s="140">
        <f t="shared" si="532"/>
        <v>297</v>
      </c>
      <c r="O380" s="140">
        <f t="shared" si="532"/>
        <v>192</v>
      </c>
      <c r="P380" s="140">
        <f t="shared" si="532"/>
        <v>489</v>
      </c>
      <c r="Q380" s="140">
        <f t="shared" si="532"/>
        <v>204</v>
      </c>
      <c r="R380" s="140">
        <f t="shared" si="532"/>
        <v>261</v>
      </c>
      <c r="S380" s="140">
        <f t="shared" si="532"/>
        <v>465</v>
      </c>
      <c r="T380" s="140">
        <f t="shared" si="532"/>
        <v>11</v>
      </c>
      <c r="U380" s="140">
        <f t="shared" si="532"/>
        <v>6</v>
      </c>
      <c r="V380" s="140">
        <f t="shared" si="532"/>
        <v>17</v>
      </c>
      <c r="W380" s="140">
        <f>SUM(W372:W379)</f>
        <v>241</v>
      </c>
      <c r="X380" s="140">
        <f>SUM(X372:X379)</f>
        <v>158</v>
      </c>
      <c r="Y380" s="140">
        <f>SUM(Y372:Y379)</f>
        <v>399</v>
      </c>
      <c r="Z380" s="140">
        <f t="shared" si="532"/>
        <v>10299</v>
      </c>
      <c r="AA380" s="140">
        <f t="shared" si="532"/>
        <v>7090</v>
      </c>
      <c r="AB380" s="141">
        <f t="shared" si="532"/>
        <v>17389</v>
      </c>
    </row>
    <row r="381" spans="1:28" ht="13.5" thickBot="1" x14ac:dyDescent="0.25">
      <c r="V381" s="118"/>
    </row>
    <row r="382" spans="1:28" ht="25.5" x14ac:dyDescent="0.2">
      <c r="A382" s="161" t="s">
        <v>61</v>
      </c>
      <c r="B382" s="152" t="s">
        <v>41</v>
      </c>
      <c r="C382" s="153" t="s">
        <v>41</v>
      </c>
      <c r="D382" s="154" t="s">
        <v>41</v>
      </c>
      <c r="E382" s="155" t="s">
        <v>42</v>
      </c>
      <c r="F382" s="153" t="s">
        <v>42</v>
      </c>
      <c r="G382" s="154" t="s">
        <v>42</v>
      </c>
      <c r="H382" s="157" t="s">
        <v>43</v>
      </c>
      <c r="I382" s="158" t="s">
        <v>43</v>
      </c>
      <c r="J382" s="159" t="s">
        <v>43</v>
      </c>
      <c r="K382" s="155" t="s">
        <v>44</v>
      </c>
      <c r="L382" s="153" t="s">
        <v>44</v>
      </c>
      <c r="M382" s="154" t="s">
        <v>44</v>
      </c>
      <c r="N382" s="155" t="s">
        <v>45</v>
      </c>
      <c r="O382" s="153" t="s">
        <v>45</v>
      </c>
      <c r="P382" s="154" t="s">
        <v>45</v>
      </c>
      <c r="Q382" s="155" t="s">
        <v>46</v>
      </c>
      <c r="R382" s="153" t="s">
        <v>46</v>
      </c>
      <c r="S382" s="154" t="s">
        <v>46</v>
      </c>
      <c r="T382" s="157" t="s">
        <v>47</v>
      </c>
      <c r="U382" s="158" t="s">
        <v>47</v>
      </c>
      <c r="V382" s="159" t="s">
        <v>47</v>
      </c>
      <c r="W382" s="158" t="s">
        <v>86</v>
      </c>
      <c r="X382" s="158" t="s">
        <v>86</v>
      </c>
      <c r="Y382" s="158" t="s">
        <v>86</v>
      </c>
      <c r="Z382" s="155" t="s">
        <v>3</v>
      </c>
      <c r="AA382" s="153" t="s">
        <v>3</v>
      </c>
      <c r="AB382" s="156" t="s">
        <v>3</v>
      </c>
    </row>
    <row r="383" spans="1:28" ht="13.5" thickBot="1" x14ac:dyDescent="0.25">
      <c r="A383" s="162"/>
      <c r="B383" s="122" t="s">
        <v>48</v>
      </c>
      <c r="C383" s="123" t="s">
        <v>49</v>
      </c>
      <c r="D383" s="123" t="s">
        <v>3</v>
      </c>
      <c r="E383" s="122" t="s">
        <v>48</v>
      </c>
      <c r="F383" s="123" t="s">
        <v>49</v>
      </c>
      <c r="G383" s="123" t="s">
        <v>3</v>
      </c>
      <c r="H383" s="122" t="s">
        <v>48</v>
      </c>
      <c r="I383" s="123" t="s">
        <v>49</v>
      </c>
      <c r="J383" s="123" t="s">
        <v>3</v>
      </c>
      <c r="K383" s="122" t="s">
        <v>48</v>
      </c>
      <c r="L383" s="123" t="s">
        <v>49</v>
      </c>
      <c r="M383" s="123" t="s">
        <v>3</v>
      </c>
      <c r="N383" s="122" t="s">
        <v>48</v>
      </c>
      <c r="O383" s="123" t="s">
        <v>49</v>
      </c>
      <c r="P383" s="123" t="s">
        <v>3</v>
      </c>
      <c r="Q383" s="122" t="s">
        <v>48</v>
      </c>
      <c r="R383" s="123" t="s">
        <v>49</v>
      </c>
      <c r="S383" s="123" t="s">
        <v>3</v>
      </c>
      <c r="T383" s="122" t="s">
        <v>48</v>
      </c>
      <c r="U383" s="123" t="s">
        <v>49</v>
      </c>
      <c r="V383" s="123" t="s">
        <v>3</v>
      </c>
      <c r="W383" s="122" t="s">
        <v>48</v>
      </c>
      <c r="X383" s="123" t="s">
        <v>49</v>
      </c>
      <c r="Y383" s="123" t="s">
        <v>3</v>
      </c>
      <c r="Z383" s="122" t="s">
        <v>48</v>
      </c>
      <c r="AA383" s="123" t="s">
        <v>49</v>
      </c>
      <c r="AB383" s="124" t="s">
        <v>3</v>
      </c>
    </row>
    <row r="384" spans="1:28" x14ac:dyDescent="0.2">
      <c r="A384" s="125" t="s">
        <v>4</v>
      </c>
      <c r="B384" s="126">
        <v>3161</v>
      </c>
      <c r="C384" s="127">
        <v>1975</v>
      </c>
      <c r="D384" s="127">
        <f t="shared" ref="D384:D391" si="533">SUM(B384:C384)</f>
        <v>5136</v>
      </c>
      <c r="E384" s="127">
        <v>438</v>
      </c>
      <c r="F384" s="127">
        <v>202</v>
      </c>
      <c r="G384" s="127">
        <f t="shared" ref="G384:G391" si="534">SUM(E384:F384)</f>
        <v>640</v>
      </c>
      <c r="H384" s="127">
        <v>13</v>
      </c>
      <c r="I384" s="127">
        <v>7</v>
      </c>
      <c r="J384" s="127">
        <f t="shared" ref="J384:J391" si="535">SUM(H384:I384)</f>
        <v>20</v>
      </c>
      <c r="K384" s="127">
        <v>126</v>
      </c>
      <c r="L384" s="127">
        <v>116</v>
      </c>
      <c r="M384" s="127">
        <f t="shared" ref="M384:M391" si="536">SUM(K384:L384)</f>
        <v>242</v>
      </c>
      <c r="N384" s="127">
        <v>146</v>
      </c>
      <c r="O384" s="127">
        <v>83</v>
      </c>
      <c r="P384" s="127">
        <f t="shared" ref="P384:P391" si="537">SUM(N384:O384)</f>
        <v>229</v>
      </c>
      <c r="Q384" s="127">
        <v>52</v>
      </c>
      <c r="R384" s="127">
        <v>42</v>
      </c>
      <c r="S384" s="127">
        <f t="shared" ref="S384:S391" si="538">SUM(Q384:R384)</f>
        <v>94</v>
      </c>
      <c r="T384" s="127">
        <v>5</v>
      </c>
      <c r="U384" s="127">
        <v>2</v>
      </c>
      <c r="V384" s="127">
        <f t="shared" ref="V384:V391" si="539">SUM(T384:U384)</f>
        <v>7</v>
      </c>
      <c r="W384" s="127">
        <v>116</v>
      </c>
      <c r="X384" s="127">
        <v>71</v>
      </c>
      <c r="Y384" s="127">
        <f>SUM(W384:X384)</f>
        <v>187</v>
      </c>
      <c r="Z384" s="127">
        <f>Q384+N384+K384+H384+E384+B384+T384+W384</f>
        <v>4057</v>
      </c>
      <c r="AA384" s="127">
        <f>R384+O384+L384+I384+F384+C384+U384+X384</f>
        <v>2498</v>
      </c>
      <c r="AB384" s="128">
        <f>SUM(Z384:AA384)</f>
        <v>6555</v>
      </c>
    </row>
    <row r="385" spans="1:28" x14ac:dyDescent="0.2">
      <c r="A385" s="129" t="s">
        <v>6</v>
      </c>
      <c r="B385" s="130">
        <v>736</v>
      </c>
      <c r="C385" s="131">
        <v>1262</v>
      </c>
      <c r="D385" s="131">
        <f t="shared" si="533"/>
        <v>1998</v>
      </c>
      <c r="E385" s="131">
        <v>92</v>
      </c>
      <c r="F385" s="131">
        <v>88</v>
      </c>
      <c r="G385" s="131">
        <f t="shared" si="534"/>
        <v>180</v>
      </c>
      <c r="H385" s="131">
        <v>5</v>
      </c>
      <c r="I385" s="131">
        <v>6</v>
      </c>
      <c r="J385" s="131">
        <f t="shared" si="535"/>
        <v>11</v>
      </c>
      <c r="K385" s="131">
        <v>59</v>
      </c>
      <c r="L385" s="131">
        <v>77</v>
      </c>
      <c r="M385" s="131">
        <f t="shared" si="536"/>
        <v>136</v>
      </c>
      <c r="N385" s="131">
        <v>30</v>
      </c>
      <c r="O385" s="131">
        <v>33</v>
      </c>
      <c r="P385" s="131">
        <f t="shared" si="537"/>
        <v>63</v>
      </c>
      <c r="Q385" s="131">
        <v>42</v>
      </c>
      <c r="R385" s="131">
        <v>39</v>
      </c>
      <c r="S385" s="131">
        <f t="shared" si="538"/>
        <v>81</v>
      </c>
      <c r="T385" s="131">
        <v>2</v>
      </c>
      <c r="U385" s="131">
        <v>2</v>
      </c>
      <c r="V385" s="131">
        <f t="shared" si="539"/>
        <v>4</v>
      </c>
      <c r="W385" s="131">
        <v>14</v>
      </c>
      <c r="X385" s="131">
        <v>26</v>
      </c>
      <c r="Y385" s="131">
        <f t="shared" ref="Y385:Y391" si="540">SUM(W385:X385)</f>
        <v>40</v>
      </c>
      <c r="Z385" s="131">
        <f t="shared" ref="Z385:Z388" si="541">Q385+N385+K385+H385+E385+B385+T385+W385</f>
        <v>980</v>
      </c>
      <c r="AA385" s="131">
        <f t="shared" ref="AA385:AA391" si="542">R385+O385+L385+I385+F385+C385+U385+X385</f>
        <v>1533</v>
      </c>
      <c r="AB385" s="132">
        <f t="shared" ref="AB385:AB389" si="543">SUM(Z385:AA385)</f>
        <v>2513</v>
      </c>
    </row>
    <row r="386" spans="1:28" x14ac:dyDescent="0.2">
      <c r="A386" s="133" t="s">
        <v>5</v>
      </c>
      <c r="B386" s="130">
        <v>1737</v>
      </c>
      <c r="C386" s="131">
        <v>310</v>
      </c>
      <c r="D386" s="131">
        <f t="shared" si="533"/>
        <v>2047</v>
      </c>
      <c r="E386" s="131">
        <v>201</v>
      </c>
      <c r="F386" s="131">
        <v>23</v>
      </c>
      <c r="G386" s="131">
        <f t="shared" si="534"/>
        <v>224</v>
      </c>
      <c r="H386" s="131">
        <v>7</v>
      </c>
      <c r="I386" s="131">
        <v>3</v>
      </c>
      <c r="J386" s="131">
        <f t="shared" si="535"/>
        <v>10</v>
      </c>
      <c r="K386" s="131">
        <v>35</v>
      </c>
      <c r="L386" s="131">
        <v>7</v>
      </c>
      <c r="M386" s="131">
        <f t="shared" si="536"/>
        <v>42</v>
      </c>
      <c r="N386" s="131">
        <v>26</v>
      </c>
      <c r="O386" s="131">
        <v>7</v>
      </c>
      <c r="P386" s="131">
        <f t="shared" si="537"/>
        <v>33</v>
      </c>
      <c r="Q386" s="131">
        <v>14</v>
      </c>
      <c r="R386" s="131">
        <v>2</v>
      </c>
      <c r="S386" s="131">
        <f t="shared" si="538"/>
        <v>16</v>
      </c>
      <c r="T386" s="131">
        <v>0</v>
      </c>
      <c r="U386" s="131">
        <v>0</v>
      </c>
      <c r="V386" s="131">
        <f t="shared" si="539"/>
        <v>0</v>
      </c>
      <c r="W386" s="131">
        <v>21</v>
      </c>
      <c r="X386" s="131">
        <v>7</v>
      </c>
      <c r="Y386" s="131">
        <f t="shared" si="540"/>
        <v>28</v>
      </c>
      <c r="Z386" s="131">
        <f t="shared" si="541"/>
        <v>2041</v>
      </c>
      <c r="AA386" s="131">
        <f t="shared" si="542"/>
        <v>359</v>
      </c>
      <c r="AB386" s="132">
        <f t="shared" si="543"/>
        <v>2400</v>
      </c>
    </row>
    <row r="387" spans="1:28" x14ac:dyDescent="0.2">
      <c r="A387" s="133" t="s">
        <v>7</v>
      </c>
      <c r="B387" s="130">
        <v>174</v>
      </c>
      <c r="C387" s="131">
        <v>1150</v>
      </c>
      <c r="D387" s="131">
        <f t="shared" si="533"/>
        <v>1324</v>
      </c>
      <c r="E387" s="131">
        <v>27</v>
      </c>
      <c r="F387" s="131">
        <v>67</v>
      </c>
      <c r="G387" s="131">
        <f t="shared" si="534"/>
        <v>94</v>
      </c>
      <c r="H387" s="131">
        <v>0</v>
      </c>
      <c r="I387" s="131">
        <v>8</v>
      </c>
      <c r="J387" s="131">
        <f t="shared" si="535"/>
        <v>8</v>
      </c>
      <c r="K387" s="131">
        <v>25</v>
      </c>
      <c r="L387" s="131">
        <v>106</v>
      </c>
      <c r="M387" s="131">
        <f t="shared" si="536"/>
        <v>131</v>
      </c>
      <c r="N387" s="131">
        <v>7</v>
      </c>
      <c r="O387" s="131">
        <v>34</v>
      </c>
      <c r="P387" s="131">
        <f t="shared" si="537"/>
        <v>41</v>
      </c>
      <c r="Q387" s="131">
        <v>48</v>
      </c>
      <c r="R387" s="131">
        <v>157</v>
      </c>
      <c r="S387" s="131">
        <f t="shared" si="538"/>
        <v>205</v>
      </c>
      <c r="T387" s="131">
        <v>0</v>
      </c>
      <c r="U387" s="131">
        <v>0</v>
      </c>
      <c r="V387" s="131">
        <f t="shared" si="539"/>
        <v>0</v>
      </c>
      <c r="W387" s="131">
        <v>4</v>
      </c>
      <c r="X387" s="131">
        <v>24</v>
      </c>
      <c r="Y387" s="131">
        <f t="shared" si="540"/>
        <v>28</v>
      </c>
      <c r="Z387" s="131">
        <f t="shared" si="541"/>
        <v>285</v>
      </c>
      <c r="AA387" s="131">
        <f t="shared" si="542"/>
        <v>1546</v>
      </c>
      <c r="AB387" s="132">
        <f t="shared" si="543"/>
        <v>1831</v>
      </c>
    </row>
    <row r="388" spans="1:28" x14ac:dyDescent="0.2">
      <c r="A388" s="133" t="s">
        <v>9</v>
      </c>
      <c r="B388" s="130">
        <v>1174</v>
      </c>
      <c r="C388" s="131">
        <v>660</v>
      </c>
      <c r="D388" s="131">
        <f t="shared" si="533"/>
        <v>1834</v>
      </c>
      <c r="E388" s="131">
        <v>99</v>
      </c>
      <c r="F388" s="131">
        <v>46</v>
      </c>
      <c r="G388" s="131">
        <f t="shared" si="534"/>
        <v>145</v>
      </c>
      <c r="H388" s="131">
        <v>2</v>
      </c>
      <c r="I388" s="131">
        <v>3</v>
      </c>
      <c r="J388" s="131">
        <f t="shared" si="535"/>
        <v>5</v>
      </c>
      <c r="K388" s="131">
        <v>65</v>
      </c>
      <c r="L388" s="131">
        <v>42</v>
      </c>
      <c r="M388" s="131">
        <f t="shared" si="536"/>
        <v>107</v>
      </c>
      <c r="N388" s="131">
        <v>31</v>
      </c>
      <c r="O388" s="131">
        <v>17</v>
      </c>
      <c r="P388" s="131">
        <f t="shared" si="537"/>
        <v>48</v>
      </c>
      <c r="Q388" s="131">
        <v>22</v>
      </c>
      <c r="R388" s="131">
        <v>6</v>
      </c>
      <c r="S388" s="131">
        <f t="shared" si="538"/>
        <v>28</v>
      </c>
      <c r="T388" s="131">
        <v>2</v>
      </c>
      <c r="U388" s="131">
        <v>1</v>
      </c>
      <c r="V388" s="131">
        <f t="shared" si="539"/>
        <v>3</v>
      </c>
      <c r="W388" s="131">
        <v>32</v>
      </c>
      <c r="X388" s="131">
        <v>24</v>
      </c>
      <c r="Y388" s="131">
        <f t="shared" si="540"/>
        <v>56</v>
      </c>
      <c r="Z388" s="131">
        <f t="shared" si="541"/>
        <v>1427</v>
      </c>
      <c r="AA388" s="131">
        <f t="shared" si="542"/>
        <v>799</v>
      </c>
      <c r="AB388" s="132">
        <f t="shared" si="543"/>
        <v>2226</v>
      </c>
    </row>
    <row r="389" spans="1:28" x14ac:dyDescent="0.2">
      <c r="A389" s="129" t="s">
        <v>8</v>
      </c>
      <c r="B389" s="130">
        <v>1186</v>
      </c>
      <c r="C389" s="131">
        <v>242</v>
      </c>
      <c r="D389" s="131">
        <f t="shared" si="533"/>
        <v>1428</v>
      </c>
      <c r="E389" s="131">
        <v>146</v>
      </c>
      <c r="F389" s="131">
        <v>20</v>
      </c>
      <c r="G389" s="131">
        <f t="shared" si="534"/>
        <v>166</v>
      </c>
      <c r="H389" s="131">
        <v>8</v>
      </c>
      <c r="I389" s="131">
        <v>0</v>
      </c>
      <c r="J389" s="131">
        <f t="shared" si="535"/>
        <v>8</v>
      </c>
      <c r="K389" s="131">
        <v>84</v>
      </c>
      <c r="L389" s="131">
        <v>29</v>
      </c>
      <c r="M389" s="131">
        <f t="shared" si="536"/>
        <v>113</v>
      </c>
      <c r="N389" s="131">
        <v>49</v>
      </c>
      <c r="O389" s="131">
        <v>9</v>
      </c>
      <c r="P389" s="131">
        <f t="shared" si="537"/>
        <v>58</v>
      </c>
      <c r="Q389" s="131">
        <v>14</v>
      </c>
      <c r="R389" s="131">
        <v>3</v>
      </c>
      <c r="S389" s="131">
        <f t="shared" si="538"/>
        <v>17</v>
      </c>
      <c r="T389" s="131">
        <v>3</v>
      </c>
      <c r="U389" s="131">
        <v>0</v>
      </c>
      <c r="V389" s="131">
        <f t="shared" si="539"/>
        <v>3</v>
      </c>
      <c r="W389" s="131">
        <v>18</v>
      </c>
      <c r="X389" s="131">
        <v>7</v>
      </c>
      <c r="Y389" s="131">
        <f t="shared" si="540"/>
        <v>25</v>
      </c>
      <c r="Z389" s="131">
        <f>Q389+N389+K389+H389+E389+B389+T389+W389</f>
        <v>1508</v>
      </c>
      <c r="AA389" s="131">
        <f t="shared" si="542"/>
        <v>310</v>
      </c>
      <c r="AB389" s="132">
        <f t="shared" si="543"/>
        <v>1818</v>
      </c>
    </row>
    <row r="390" spans="1:28" x14ac:dyDescent="0.2">
      <c r="A390" s="129" t="s">
        <v>31</v>
      </c>
      <c r="B390" s="134">
        <v>56</v>
      </c>
      <c r="C390" s="135">
        <v>68</v>
      </c>
      <c r="D390" s="131">
        <f t="shared" si="533"/>
        <v>124</v>
      </c>
      <c r="E390" s="135">
        <v>6</v>
      </c>
      <c r="F390" s="135">
        <v>2</v>
      </c>
      <c r="G390" s="135">
        <f t="shared" si="534"/>
        <v>8</v>
      </c>
      <c r="H390" s="135">
        <v>0</v>
      </c>
      <c r="I390" s="135">
        <v>0</v>
      </c>
      <c r="J390" s="135">
        <v>0</v>
      </c>
      <c r="K390" s="135">
        <v>18</v>
      </c>
      <c r="L390" s="135">
        <v>30</v>
      </c>
      <c r="M390" s="131">
        <f>SUM(K390:L390)</f>
        <v>48</v>
      </c>
      <c r="N390" s="135">
        <v>8</v>
      </c>
      <c r="O390" s="135">
        <v>8</v>
      </c>
      <c r="P390" s="131">
        <f t="shared" si="537"/>
        <v>16</v>
      </c>
      <c r="Q390" s="135">
        <v>1</v>
      </c>
      <c r="R390" s="135">
        <v>1</v>
      </c>
      <c r="S390" s="131">
        <f t="shared" si="538"/>
        <v>2</v>
      </c>
      <c r="T390" s="135">
        <v>0</v>
      </c>
      <c r="U390" s="135">
        <v>0</v>
      </c>
      <c r="V390" s="131">
        <f t="shared" si="539"/>
        <v>0</v>
      </c>
      <c r="W390" s="135">
        <v>1</v>
      </c>
      <c r="X390" s="135">
        <v>2</v>
      </c>
      <c r="Y390" s="135">
        <f t="shared" si="540"/>
        <v>3</v>
      </c>
      <c r="Z390" s="135">
        <f>Q390+N390+K390+H390+E390+B390+T390+W390</f>
        <v>90</v>
      </c>
      <c r="AA390" s="135">
        <f t="shared" si="542"/>
        <v>111</v>
      </c>
      <c r="AB390" s="136">
        <f>SUM(Z390:AA390)</f>
        <v>201</v>
      </c>
    </row>
    <row r="391" spans="1:28" x14ac:dyDescent="0.2">
      <c r="A391" s="137" t="s">
        <v>50</v>
      </c>
      <c r="B391" s="134">
        <v>426</v>
      </c>
      <c r="C391" s="135">
        <v>276</v>
      </c>
      <c r="D391" s="135">
        <f t="shared" si="533"/>
        <v>702</v>
      </c>
      <c r="E391" s="135">
        <v>66</v>
      </c>
      <c r="F391" s="135">
        <v>29</v>
      </c>
      <c r="G391" s="135">
        <f t="shared" si="534"/>
        <v>95</v>
      </c>
      <c r="H391" s="135">
        <v>2</v>
      </c>
      <c r="I391" s="135">
        <v>0</v>
      </c>
      <c r="J391" s="135">
        <f t="shared" si="535"/>
        <v>2</v>
      </c>
      <c r="K391" s="135">
        <v>15</v>
      </c>
      <c r="L391" s="135">
        <v>9</v>
      </c>
      <c r="M391" s="135">
        <f t="shared" si="536"/>
        <v>24</v>
      </c>
      <c r="N391" s="135">
        <v>16</v>
      </c>
      <c r="O391" s="135">
        <v>8</v>
      </c>
      <c r="P391" s="135">
        <f t="shared" si="537"/>
        <v>24</v>
      </c>
      <c r="Q391" s="135">
        <v>3</v>
      </c>
      <c r="R391" s="135">
        <v>2</v>
      </c>
      <c r="S391" s="131">
        <f t="shared" si="538"/>
        <v>5</v>
      </c>
      <c r="T391" s="135">
        <v>1</v>
      </c>
      <c r="U391" s="135">
        <v>0</v>
      </c>
      <c r="V391" s="131">
        <f t="shared" si="539"/>
        <v>1</v>
      </c>
      <c r="W391" s="135">
        <v>27</v>
      </c>
      <c r="X391" s="135">
        <v>7</v>
      </c>
      <c r="Y391" s="135">
        <f t="shared" si="540"/>
        <v>34</v>
      </c>
      <c r="Z391" s="135">
        <f>Q391+N391+K391+H391+E391+B391+T391+W391</f>
        <v>556</v>
      </c>
      <c r="AA391" s="135">
        <f t="shared" si="542"/>
        <v>331</v>
      </c>
      <c r="AB391" s="136">
        <f t="shared" ref="AB391" si="544">SUM(Z391:AA391)</f>
        <v>887</v>
      </c>
    </row>
    <row r="392" spans="1:28" ht="13.5" thickBot="1" x14ac:dyDescent="0.25">
      <c r="A392" s="138" t="s">
        <v>3</v>
      </c>
      <c r="B392" s="139">
        <f t="shared" ref="B392:AB392" si="545">SUM(B384:B391)</f>
        <v>8650</v>
      </c>
      <c r="C392" s="140">
        <f t="shared" si="545"/>
        <v>5943</v>
      </c>
      <c r="D392" s="140">
        <f t="shared" si="545"/>
        <v>14593</v>
      </c>
      <c r="E392" s="140">
        <f t="shared" si="545"/>
        <v>1075</v>
      </c>
      <c r="F392" s="140">
        <f t="shared" si="545"/>
        <v>477</v>
      </c>
      <c r="G392" s="140">
        <f t="shared" si="545"/>
        <v>1552</v>
      </c>
      <c r="H392" s="140">
        <f t="shared" si="545"/>
        <v>37</v>
      </c>
      <c r="I392" s="140">
        <f t="shared" si="545"/>
        <v>27</v>
      </c>
      <c r="J392" s="140">
        <f t="shared" si="545"/>
        <v>64</v>
      </c>
      <c r="K392" s="140">
        <f t="shared" si="545"/>
        <v>427</v>
      </c>
      <c r="L392" s="140">
        <f t="shared" si="545"/>
        <v>416</v>
      </c>
      <c r="M392" s="140">
        <f t="shared" si="545"/>
        <v>843</v>
      </c>
      <c r="N392" s="140">
        <f t="shared" si="545"/>
        <v>313</v>
      </c>
      <c r="O392" s="140">
        <f t="shared" si="545"/>
        <v>199</v>
      </c>
      <c r="P392" s="140">
        <f t="shared" si="545"/>
        <v>512</v>
      </c>
      <c r="Q392" s="140">
        <f t="shared" si="545"/>
        <v>196</v>
      </c>
      <c r="R392" s="140">
        <f t="shared" si="545"/>
        <v>252</v>
      </c>
      <c r="S392" s="140">
        <f t="shared" si="545"/>
        <v>448</v>
      </c>
      <c r="T392" s="140">
        <f t="shared" si="545"/>
        <v>13</v>
      </c>
      <c r="U392" s="140">
        <f t="shared" si="545"/>
        <v>5</v>
      </c>
      <c r="V392" s="140">
        <f t="shared" si="545"/>
        <v>18</v>
      </c>
      <c r="W392" s="140">
        <f>SUM(W384:W391)</f>
        <v>233</v>
      </c>
      <c r="X392" s="140">
        <f>SUM(X384:X391)</f>
        <v>168</v>
      </c>
      <c r="Y392" s="140">
        <f>SUM(Y384:Y391)</f>
        <v>401</v>
      </c>
      <c r="Z392" s="140">
        <f t="shared" si="545"/>
        <v>10944</v>
      </c>
      <c r="AA392" s="140">
        <f t="shared" si="545"/>
        <v>7487</v>
      </c>
      <c r="AB392" s="141">
        <f t="shared" si="545"/>
        <v>18431</v>
      </c>
    </row>
    <row r="393" spans="1:28" ht="13.5" thickBot="1" x14ac:dyDescent="0.25">
      <c r="V393" s="118"/>
    </row>
    <row r="394" spans="1:28" ht="25.5" x14ac:dyDescent="0.2">
      <c r="A394" s="161" t="s">
        <v>95</v>
      </c>
      <c r="B394" s="152" t="s">
        <v>41</v>
      </c>
      <c r="C394" s="153" t="s">
        <v>41</v>
      </c>
      <c r="D394" s="154" t="s">
        <v>41</v>
      </c>
      <c r="E394" s="155" t="s">
        <v>42</v>
      </c>
      <c r="F394" s="153" t="s">
        <v>42</v>
      </c>
      <c r="G394" s="154" t="s">
        <v>42</v>
      </c>
      <c r="H394" s="157" t="s">
        <v>43</v>
      </c>
      <c r="I394" s="158" t="s">
        <v>43</v>
      </c>
      <c r="J394" s="159" t="s">
        <v>43</v>
      </c>
      <c r="K394" s="155" t="s">
        <v>44</v>
      </c>
      <c r="L394" s="153" t="s">
        <v>44</v>
      </c>
      <c r="M394" s="154" t="s">
        <v>44</v>
      </c>
      <c r="N394" s="155" t="s">
        <v>45</v>
      </c>
      <c r="O394" s="153" t="s">
        <v>45</v>
      </c>
      <c r="P394" s="154" t="s">
        <v>45</v>
      </c>
      <c r="Q394" s="155" t="s">
        <v>46</v>
      </c>
      <c r="R394" s="153" t="s">
        <v>46</v>
      </c>
      <c r="S394" s="154" t="s">
        <v>46</v>
      </c>
      <c r="T394" s="157" t="s">
        <v>47</v>
      </c>
      <c r="U394" s="158" t="s">
        <v>47</v>
      </c>
      <c r="V394" s="159" t="s">
        <v>47</v>
      </c>
      <c r="W394" s="158" t="s">
        <v>86</v>
      </c>
      <c r="X394" s="158" t="s">
        <v>86</v>
      </c>
      <c r="Y394" s="158" t="s">
        <v>86</v>
      </c>
      <c r="Z394" s="155" t="s">
        <v>3</v>
      </c>
      <c r="AA394" s="153" t="s">
        <v>3</v>
      </c>
      <c r="AB394" s="156" t="s">
        <v>3</v>
      </c>
    </row>
    <row r="395" spans="1:28" ht="13.5" thickBot="1" x14ac:dyDescent="0.25">
      <c r="A395" s="162"/>
      <c r="B395" s="122" t="s">
        <v>48</v>
      </c>
      <c r="C395" s="123" t="s">
        <v>49</v>
      </c>
      <c r="D395" s="123" t="s">
        <v>3</v>
      </c>
      <c r="E395" s="122" t="s">
        <v>48</v>
      </c>
      <c r="F395" s="123" t="s">
        <v>49</v>
      </c>
      <c r="G395" s="123" t="s">
        <v>3</v>
      </c>
      <c r="H395" s="122" t="s">
        <v>48</v>
      </c>
      <c r="I395" s="123" t="s">
        <v>49</v>
      </c>
      <c r="J395" s="123" t="s">
        <v>3</v>
      </c>
      <c r="K395" s="122" t="s">
        <v>48</v>
      </c>
      <c r="L395" s="123" t="s">
        <v>49</v>
      </c>
      <c r="M395" s="123" t="s">
        <v>3</v>
      </c>
      <c r="N395" s="122" t="s">
        <v>48</v>
      </c>
      <c r="O395" s="123" t="s">
        <v>49</v>
      </c>
      <c r="P395" s="123" t="s">
        <v>3</v>
      </c>
      <c r="Q395" s="122" t="s">
        <v>48</v>
      </c>
      <c r="R395" s="123" t="s">
        <v>49</v>
      </c>
      <c r="S395" s="123" t="s">
        <v>3</v>
      </c>
      <c r="T395" s="122" t="s">
        <v>48</v>
      </c>
      <c r="U395" s="123" t="s">
        <v>49</v>
      </c>
      <c r="V395" s="123" t="s">
        <v>3</v>
      </c>
      <c r="W395" s="122" t="s">
        <v>48</v>
      </c>
      <c r="X395" s="123" t="s">
        <v>49</v>
      </c>
      <c r="Y395" s="123" t="s">
        <v>3</v>
      </c>
      <c r="Z395" s="122" t="s">
        <v>48</v>
      </c>
      <c r="AA395" s="123" t="s">
        <v>49</v>
      </c>
      <c r="AB395" s="124" t="s">
        <v>3</v>
      </c>
    </row>
    <row r="396" spans="1:28" x14ac:dyDescent="0.2">
      <c r="A396" s="125" t="s">
        <v>4</v>
      </c>
      <c r="B396" s="126">
        <v>585</v>
      </c>
      <c r="C396" s="127">
        <v>379</v>
      </c>
      <c r="D396" s="127">
        <f t="shared" ref="D396:D402" si="546">SUM(B396:C396)</f>
        <v>964</v>
      </c>
      <c r="E396" s="127">
        <v>68</v>
      </c>
      <c r="F396" s="127">
        <v>21</v>
      </c>
      <c r="G396" s="127">
        <f t="shared" ref="G396:G402" si="547">SUM(E396:F396)</f>
        <v>89</v>
      </c>
      <c r="H396" s="127">
        <v>1</v>
      </c>
      <c r="I396" s="127">
        <v>1</v>
      </c>
      <c r="J396" s="127">
        <f t="shared" ref="J396:J402" si="548">SUM(H396:I396)</f>
        <v>2</v>
      </c>
      <c r="K396" s="127">
        <v>23</v>
      </c>
      <c r="L396" s="127">
        <v>30</v>
      </c>
      <c r="M396" s="127">
        <f t="shared" ref="M396:M402" si="549">SUM(K396:L396)</f>
        <v>53</v>
      </c>
      <c r="N396" s="127">
        <v>19</v>
      </c>
      <c r="O396" s="127">
        <v>14</v>
      </c>
      <c r="P396" s="127">
        <f t="shared" ref="P396:P402" si="550">SUM(N396:O396)</f>
        <v>33</v>
      </c>
      <c r="Q396" s="127">
        <v>6</v>
      </c>
      <c r="R396" s="127">
        <v>2</v>
      </c>
      <c r="S396" s="127">
        <f t="shared" ref="S396:S402" si="551">SUM(Q396:R396)</f>
        <v>8</v>
      </c>
      <c r="T396" s="127">
        <v>0</v>
      </c>
      <c r="U396" s="127">
        <v>0</v>
      </c>
      <c r="V396" s="127">
        <f t="shared" ref="V396:V402" si="552">SUM(T396:U396)</f>
        <v>0</v>
      </c>
      <c r="W396" s="127">
        <v>12</v>
      </c>
      <c r="X396" s="127">
        <v>12</v>
      </c>
      <c r="Y396" s="127">
        <f>SUM(W396:X396)</f>
        <v>24</v>
      </c>
      <c r="Z396" s="127">
        <f>Q396+N396+K396+H396+E396+B396+T396+W396</f>
        <v>714</v>
      </c>
      <c r="AA396" s="127">
        <f>R396+O396+L396+I396+F396+C396+U396+X396</f>
        <v>459</v>
      </c>
      <c r="AB396" s="128">
        <f t="shared" ref="AB396:AB401" si="553">SUM(Z396:AA396)</f>
        <v>1173</v>
      </c>
    </row>
    <row r="397" spans="1:28" x14ac:dyDescent="0.2">
      <c r="A397" s="129" t="s">
        <v>6</v>
      </c>
      <c r="B397" s="130">
        <v>229</v>
      </c>
      <c r="C397" s="131">
        <v>327</v>
      </c>
      <c r="D397" s="131">
        <f t="shared" si="546"/>
        <v>556</v>
      </c>
      <c r="E397" s="131">
        <v>17</v>
      </c>
      <c r="F397" s="131">
        <v>18</v>
      </c>
      <c r="G397" s="131">
        <f t="shared" si="547"/>
        <v>35</v>
      </c>
      <c r="H397" s="131">
        <v>0</v>
      </c>
      <c r="I397" s="131">
        <v>2</v>
      </c>
      <c r="J397" s="131">
        <f t="shared" si="548"/>
        <v>2</v>
      </c>
      <c r="K397" s="131">
        <v>23</v>
      </c>
      <c r="L397" s="131">
        <v>32</v>
      </c>
      <c r="M397" s="131">
        <f t="shared" si="549"/>
        <v>55</v>
      </c>
      <c r="N397" s="131">
        <v>9</v>
      </c>
      <c r="O397" s="131">
        <v>11</v>
      </c>
      <c r="P397" s="131">
        <f t="shared" si="550"/>
        <v>20</v>
      </c>
      <c r="Q397" s="131">
        <v>8</v>
      </c>
      <c r="R397" s="131">
        <v>12</v>
      </c>
      <c r="S397" s="131">
        <f t="shared" si="551"/>
        <v>20</v>
      </c>
      <c r="T397" s="131">
        <v>0</v>
      </c>
      <c r="U397" s="131">
        <v>0</v>
      </c>
      <c r="V397" s="131">
        <f t="shared" si="552"/>
        <v>0</v>
      </c>
      <c r="W397" s="131">
        <v>2</v>
      </c>
      <c r="X397" s="131">
        <v>6</v>
      </c>
      <c r="Y397" s="131">
        <f t="shared" ref="Y397:Y402" si="554">SUM(W397:X397)</f>
        <v>8</v>
      </c>
      <c r="Z397" s="131">
        <f t="shared" ref="Z397:Z400" si="555">Q397+N397+K397+H397+E397+B397+T397+W397</f>
        <v>288</v>
      </c>
      <c r="AA397" s="131">
        <f t="shared" ref="AA397:AA402" si="556">R397+O397+L397+I397+F397+C397+U397+X397</f>
        <v>408</v>
      </c>
      <c r="AB397" s="132">
        <f t="shared" si="553"/>
        <v>696</v>
      </c>
    </row>
    <row r="398" spans="1:28" x14ac:dyDescent="0.2">
      <c r="A398" s="133" t="s">
        <v>5</v>
      </c>
      <c r="B398" s="130">
        <v>520</v>
      </c>
      <c r="C398" s="131">
        <v>102</v>
      </c>
      <c r="D398" s="131">
        <f t="shared" si="546"/>
        <v>622</v>
      </c>
      <c r="E398" s="131">
        <v>49</v>
      </c>
      <c r="F398" s="131">
        <v>9</v>
      </c>
      <c r="G398" s="131">
        <f t="shared" si="547"/>
        <v>58</v>
      </c>
      <c r="H398" s="131">
        <v>3</v>
      </c>
      <c r="I398" s="131">
        <v>2</v>
      </c>
      <c r="J398" s="131">
        <f t="shared" si="548"/>
        <v>5</v>
      </c>
      <c r="K398" s="131">
        <v>14</v>
      </c>
      <c r="L398" s="131">
        <v>1</v>
      </c>
      <c r="M398" s="131">
        <f t="shared" si="549"/>
        <v>15</v>
      </c>
      <c r="N398" s="131">
        <v>9</v>
      </c>
      <c r="O398" s="131">
        <v>1</v>
      </c>
      <c r="P398" s="131">
        <f t="shared" si="550"/>
        <v>10</v>
      </c>
      <c r="Q398" s="131">
        <v>5</v>
      </c>
      <c r="R398" s="131">
        <v>0</v>
      </c>
      <c r="S398" s="131">
        <f t="shared" si="551"/>
        <v>5</v>
      </c>
      <c r="T398" s="131">
        <v>0</v>
      </c>
      <c r="U398" s="131">
        <v>0</v>
      </c>
      <c r="V398" s="131">
        <f t="shared" si="552"/>
        <v>0</v>
      </c>
      <c r="W398" s="131">
        <v>6</v>
      </c>
      <c r="X398" s="131">
        <v>3</v>
      </c>
      <c r="Y398" s="131">
        <f t="shared" si="554"/>
        <v>9</v>
      </c>
      <c r="Z398" s="131">
        <f t="shared" si="555"/>
        <v>606</v>
      </c>
      <c r="AA398" s="131">
        <f t="shared" si="556"/>
        <v>118</v>
      </c>
      <c r="AB398" s="132">
        <f t="shared" si="553"/>
        <v>724</v>
      </c>
    </row>
    <row r="399" spans="1:28" x14ac:dyDescent="0.2">
      <c r="A399" s="133" t="s">
        <v>7</v>
      </c>
      <c r="B399" s="130">
        <v>38</v>
      </c>
      <c r="C399" s="131">
        <v>234</v>
      </c>
      <c r="D399" s="131">
        <f t="shared" si="546"/>
        <v>272</v>
      </c>
      <c r="E399" s="131">
        <v>4</v>
      </c>
      <c r="F399" s="131">
        <v>4</v>
      </c>
      <c r="G399" s="131">
        <f t="shared" si="547"/>
        <v>8</v>
      </c>
      <c r="H399" s="131">
        <v>0</v>
      </c>
      <c r="I399" s="131">
        <v>0</v>
      </c>
      <c r="J399" s="131">
        <f t="shared" si="548"/>
        <v>0</v>
      </c>
      <c r="K399" s="131">
        <v>7</v>
      </c>
      <c r="L399" s="131">
        <v>22</v>
      </c>
      <c r="M399" s="131">
        <f t="shared" si="549"/>
        <v>29</v>
      </c>
      <c r="N399" s="131">
        <v>2</v>
      </c>
      <c r="O399" s="131">
        <v>3</v>
      </c>
      <c r="P399" s="131">
        <f t="shared" si="550"/>
        <v>5</v>
      </c>
      <c r="Q399" s="131">
        <v>7</v>
      </c>
      <c r="R399" s="131">
        <v>31</v>
      </c>
      <c r="S399" s="131">
        <f t="shared" si="551"/>
        <v>38</v>
      </c>
      <c r="T399" s="131">
        <v>0</v>
      </c>
      <c r="U399" s="131">
        <v>0</v>
      </c>
      <c r="V399" s="131">
        <f t="shared" si="552"/>
        <v>0</v>
      </c>
      <c r="W399" s="131">
        <v>1</v>
      </c>
      <c r="X399" s="131">
        <v>7</v>
      </c>
      <c r="Y399" s="131">
        <f t="shared" si="554"/>
        <v>8</v>
      </c>
      <c r="Z399" s="131">
        <f t="shared" si="555"/>
        <v>59</v>
      </c>
      <c r="AA399" s="131">
        <f t="shared" si="556"/>
        <v>301</v>
      </c>
      <c r="AB399" s="132">
        <f t="shared" si="553"/>
        <v>360</v>
      </c>
    </row>
    <row r="400" spans="1:28" x14ac:dyDescent="0.2">
      <c r="A400" s="133" t="s">
        <v>9</v>
      </c>
      <c r="B400" s="130">
        <v>252</v>
      </c>
      <c r="C400" s="131">
        <v>124</v>
      </c>
      <c r="D400" s="131">
        <f t="shared" si="546"/>
        <v>376</v>
      </c>
      <c r="E400" s="131">
        <v>16</v>
      </c>
      <c r="F400" s="131">
        <v>9</v>
      </c>
      <c r="G400" s="131">
        <f t="shared" si="547"/>
        <v>25</v>
      </c>
      <c r="H400" s="131">
        <v>1</v>
      </c>
      <c r="I400" s="131">
        <v>1</v>
      </c>
      <c r="J400" s="131">
        <f t="shared" si="548"/>
        <v>2</v>
      </c>
      <c r="K400" s="131">
        <v>18</v>
      </c>
      <c r="L400" s="131">
        <v>12</v>
      </c>
      <c r="M400" s="131">
        <f t="shared" si="549"/>
        <v>30</v>
      </c>
      <c r="N400" s="131">
        <v>7</v>
      </c>
      <c r="O400" s="131">
        <v>3</v>
      </c>
      <c r="P400" s="131">
        <f t="shared" si="550"/>
        <v>10</v>
      </c>
      <c r="Q400" s="131">
        <v>1</v>
      </c>
      <c r="R400" s="131">
        <v>0</v>
      </c>
      <c r="S400" s="131">
        <f t="shared" si="551"/>
        <v>1</v>
      </c>
      <c r="T400" s="131">
        <v>1</v>
      </c>
      <c r="U400" s="131">
        <v>0</v>
      </c>
      <c r="V400" s="131">
        <f t="shared" si="552"/>
        <v>1</v>
      </c>
      <c r="W400" s="131">
        <v>4</v>
      </c>
      <c r="X400" s="131">
        <v>4</v>
      </c>
      <c r="Y400" s="131">
        <f t="shared" si="554"/>
        <v>8</v>
      </c>
      <c r="Z400" s="131">
        <f t="shared" si="555"/>
        <v>300</v>
      </c>
      <c r="AA400" s="131">
        <f t="shared" si="556"/>
        <v>153</v>
      </c>
      <c r="AB400" s="132">
        <f t="shared" si="553"/>
        <v>453</v>
      </c>
    </row>
    <row r="401" spans="1:30" x14ac:dyDescent="0.2">
      <c r="A401" s="129" t="s">
        <v>8</v>
      </c>
      <c r="B401" s="130">
        <v>323</v>
      </c>
      <c r="C401" s="131">
        <v>82</v>
      </c>
      <c r="D401" s="131">
        <f t="shared" si="546"/>
        <v>405</v>
      </c>
      <c r="E401" s="131">
        <v>59</v>
      </c>
      <c r="F401" s="131">
        <v>7</v>
      </c>
      <c r="G401" s="131">
        <f t="shared" si="547"/>
        <v>66</v>
      </c>
      <c r="H401" s="131">
        <v>2</v>
      </c>
      <c r="I401" s="131">
        <v>0</v>
      </c>
      <c r="J401" s="131">
        <f t="shared" si="548"/>
        <v>2</v>
      </c>
      <c r="K401" s="131">
        <v>16</v>
      </c>
      <c r="L401" s="131">
        <v>5</v>
      </c>
      <c r="M401" s="131">
        <f t="shared" si="549"/>
        <v>21</v>
      </c>
      <c r="N401" s="131">
        <v>12</v>
      </c>
      <c r="O401" s="131">
        <v>3</v>
      </c>
      <c r="P401" s="131">
        <f t="shared" si="550"/>
        <v>15</v>
      </c>
      <c r="Q401" s="131">
        <v>4</v>
      </c>
      <c r="R401" s="131">
        <v>2</v>
      </c>
      <c r="S401" s="131">
        <f t="shared" si="551"/>
        <v>6</v>
      </c>
      <c r="T401" s="131">
        <v>0</v>
      </c>
      <c r="U401" s="131">
        <v>0</v>
      </c>
      <c r="V401" s="131">
        <f t="shared" si="552"/>
        <v>0</v>
      </c>
      <c r="W401" s="131">
        <v>8</v>
      </c>
      <c r="X401" s="131">
        <v>2</v>
      </c>
      <c r="Y401" s="131">
        <f t="shared" si="554"/>
        <v>10</v>
      </c>
      <c r="Z401" s="131">
        <f>Q401+N401+K401+H401+E401+B401+T401+W401</f>
        <v>424</v>
      </c>
      <c r="AA401" s="131">
        <f t="shared" si="556"/>
        <v>101</v>
      </c>
      <c r="AB401" s="132">
        <f t="shared" si="553"/>
        <v>525</v>
      </c>
    </row>
    <row r="402" spans="1:30" x14ac:dyDescent="0.2">
      <c r="A402" s="137" t="s">
        <v>50</v>
      </c>
      <c r="B402" s="134">
        <v>58</v>
      </c>
      <c r="C402" s="135">
        <v>32</v>
      </c>
      <c r="D402" s="135">
        <f t="shared" si="546"/>
        <v>90</v>
      </c>
      <c r="E402" s="135">
        <v>7</v>
      </c>
      <c r="F402" s="135">
        <v>6</v>
      </c>
      <c r="G402" s="135">
        <f t="shared" si="547"/>
        <v>13</v>
      </c>
      <c r="H402" s="135">
        <v>0</v>
      </c>
      <c r="I402" s="135">
        <v>0</v>
      </c>
      <c r="J402" s="135">
        <f t="shared" si="548"/>
        <v>0</v>
      </c>
      <c r="K402" s="135">
        <v>2</v>
      </c>
      <c r="L402" s="135">
        <v>2</v>
      </c>
      <c r="M402" s="135">
        <f t="shared" si="549"/>
        <v>4</v>
      </c>
      <c r="N402" s="135">
        <v>2</v>
      </c>
      <c r="O402" s="135">
        <v>1</v>
      </c>
      <c r="P402" s="135">
        <f t="shared" si="550"/>
        <v>3</v>
      </c>
      <c r="Q402" s="135">
        <v>2</v>
      </c>
      <c r="R402" s="135">
        <v>0</v>
      </c>
      <c r="S402" s="131">
        <f t="shared" si="551"/>
        <v>2</v>
      </c>
      <c r="T402" s="135">
        <v>0</v>
      </c>
      <c r="U402" s="135">
        <v>0</v>
      </c>
      <c r="V402" s="131">
        <f t="shared" si="552"/>
        <v>0</v>
      </c>
      <c r="W402" s="135">
        <v>1</v>
      </c>
      <c r="X402" s="135">
        <v>0</v>
      </c>
      <c r="Y402" s="135">
        <f t="shared" si="554"/>
        <v>1</v>
      </c>
      <c r="Z402" s="135">
        <f>Q402+N402+K402+H402+E402+B402+T402+W402</f>
        <v>72</v>
      </c>
      <c r="AA402" s="135">
        <f t="shared" si="556"/>
        <v>41</v>
      </c>
      <c r="AB402" s="136">
        <f t="shared" ref="AB402" si="557">SUM(Z402:AA402)</f>
        <v>113</v>
      </c>
    </row>
    <row r="403" spans="1:30" ht="13.5" thickBot="1" x14ac:dyDescent="0.25">
      <c r="A403" s="138" t="s">
        <v>3</v>
      </c>
      <c r="B403" s="139">
        <f t="shared" ref="B403:AB403" si="558">SUM(B396:B402)</f>
        <v>2005</v>
      </c>
      <c r="C403" s="140">
        <f t="shared" si="558"/>
        <v>1280</v>
      </c>
      <c r="D403" s="140">
        <f t="shared" si="558"/>
        <v>3285</v>
      </c>
      <c r="E403" s="140">
        <f t="shared" si="558"/>
        <v>220</v>
      </c>
      <c r="F403" s="140">
        <f t="shared" si="558"/>
        <v>74</v>
      </c>
      <c r="G403" s="140">
        <f t="shared" si="558"/>
        <v>294</v>
      </c>
      <c r="H403" s="140">
        <f t="shared" si="558"/>
        <v>7</v>
      </c>
      <c r="I403" s="140">
        <f t="shared" si="558"/>
        <v>6</v>
      </c>
      <c r="J403" s="140">
        <f t="shared" si="558"/>
        <v>13</v>
      </c>
      <c r="K403" s="140">
        <f t="shared" si="558"/>
        <v>103</v>
      </c>
      <c r="L403" s="140">
        <f t="shared" si="558"/>
        <v>104</v>
      </c>
      <c r="M403" s="140">
        <f t="shared" si="558"/>
        <v>207</v>
      </c>
      <c r="N403" s="140">
        <f t="shared" si="558"/>
        <v>60</v>
      </c>
      <c r="O403" s="140">
        <f t="shared" si="558"/>
        <v>36</v>
      </c>
      <c r="P403" s="140">
        <f t="shared" si="558"/>
        <v>96</v>
      </c>
      <c r="Q403" s="140">
        <f t="shared" si="558"/>
        <v>33</v>
      </c>
      <c r="R403" s="140">
        <f t="shared" si="558"/>
        <v>47</v>
      </c>
      <c r="S403" s="140">
        <f t="shared" si="558"/>
        <v>80</v>
      </c>
      <c r="T403" s="140">
        <f t="shared" si="558"/>
        <v>1</v>
      </c>
      <c r="U403" s="140">
        <f t="shared" si="558"/>
        <v>0</v>
      </c>
      <c r="V403" s="140">
        <f t="shared" si="558"/>
        <v>1</v>
      </c>
      <c r="W403" s="140">
        <f t="shared" si="558"/>
        <v>34</v>
      </c>
      <c r="X403" s="140">
        <f t="shared" si="558"/>
        <v>34</v>
      </c>
      <c r="Y403" s="140">
        <f t="shared" si="558"/>
        <v>68</v>
      </c>
      <c r="Z403" s="140">
        <f t="shared" si="558"/>
        <v>2463</v>
      </c>
      <c r="AA403" s="140">
        <f t="shared" si="558"/>
        <v>1581</v>
      </c>
      <c r="AB403" s="141">
        <f t="shared" si="558"/>
        <v>4044</v>
      </c>
    </row>
    <row r="404" spans="1:30" x14ac:dyDescent="0.2">
      <c r="V404" s="118"/>
      <c r="Z404" s="142"/>
    </row>
    <row r="405" spans="1:30" ht="13.5" thickBot="1" x14ac:dyDescent="0.25">
      <c r="A405" s="118" t="s">
        <v>114</v>
      </c>
      <c r="V405" s="118"/>
      <c r="Z405" s="120"/>
    </row>
    <row r="406" spans="1:30" ht="25.5" x14ac:dyDescent="0.2">
      <c r="A406" s="161" t="s">
        <v>96</v>
      </c>
      <c r="B406" s="152" t="s">
        <v>41</v>
      </c>
      <c r="C406" s="153" t="s">
        <v>41</v>
      </c>
      <c r="D406" s="154" t="s">
        <v>41</v>
      </c>
      <c r="E406" s="155" t="s">
        <v>42</v>
      </c>
      <c r="F406" s="153" t="s">
        <v>42</v>
      </c>
      <c r="G406" s="154" t="s">
        <v>42</v>
      </c>
      <c r="H406" s="157" t="s">
        <v>43</v>
      </c>
      <c r="I406" s="158" t="s">
        <v>43</v>
      </c>
      <c r="J406" s="159" t="s">
        <v>43</v>
      </c>
      <c r="K406" s="155" t="s">
        <v>44</v>
      </c>
      <c r="L406" s="153" t="s">
        <v>44</v>
      </c>
      <c r="M406" s="154" t="s">
        <v>44</v>
      </c>
      <c r="N406" s="155" t="s">
        <v>45</v>
      </c>
      <c r="O406" s="153" t="s">
        <v>45</v>
      </c>
      <c r="P406" s="154" t="s">
        <v>45</v>
      </c>
      <c r="Q406" s="155" t="s">
        <v>46</v>
      </c>
      <c r="R406" s="153" t="s">
        <v>46</v>
      </c>
      <c r="S406" s="154" t="s">
        <v>46</v>
      </c>
      <c r="T406" s="157" t="s">
        <v>47</v>
      </c>
      <c r="U406" s="158" t="s">
        <v>47</v>
      </c>
      <c r="V406" s="159" t="s">
        <v>47</v>
      </c>
      <c r="W406" s="158" t="s">
        <v>86</v>
      </c>
      <c r="X406" s="158" t="s">
        <v>86</v>
      </c>
      <c r="Y406" s="158" t="s">
        <v>86</v>
      </c>
      <c r="Z406" s="155" t="s">
        <v>3</v>
      </c>
      <c r="AA406" s="153" t="s">
        <v>3</v>
      </c>
      <c r="AB406" s="156" t="s">
        <v>3</v>
      </c>
    </row>
    <row r="407" spans="1:30" ht="13.5" thickBot="1" x14ac:dyDescent="0.25">
      <c r="A407" s="162"/>
      <c r="B407" s="122" t="s">
        <v>48</v>
      </c>
      <c r="C407" s="123" t="s">
        <v>49</v>
      </c>
      <c r="D407" s="123" t="s">
        <v>3</v>
      </c>
      <c r="E407" s="122" t="s">
        <v>48</v>
      </c>
      <c r="F407" s="123" t="s">
        <v>49</v>
      </c>
      <c r="G407" s="123" t="s">
        <v>3</v>
      </c>
      <c r="H407" s="122" t="s">
        <v>48</v>
      </c>
      <c r="I407" s="123" t="s">
        <v>49</v>
      </c>
      <c r="J407" s="123" t="s">
        <v>3</v>
      </c>
      <c r="K407" s="122" t="s">
        <v>48</v>
      </c>
      <c r="L407" s="123" t="s">
        <v>49</v>
      </c>
      <c r="M407" s="123" t="s">
        <v>3</v>
      </c>
      <c r="N407" s="122" t="s">
        <v>48</v>
      </c>
      <c r="O407" s="123" t="s">
        <v>49</v>
      </c>
      <c r="P407" s="123" t="s">
        <v>3</v>
      </c>
      <c r="Q407" s="122" t="s">
        <v>48</v>
      </c>
      <c r="R407" s="123" t="s">
        <v>49</v>
      </c>
      <c r="S407" s="123" t="s">
        <v>3</v>
      </c>
      <c r="T407" s="122" t="s">
        <v>48</v>
      </c>
      <c r="U407" s="123" t="s">
        <v>49</v>
      </c>
      <c r="V407" s="123" t="s">
        <v>3</v>
      </c>
      <c r="W407" s="122" t="s">
        <v>48</v>
      </c>
      <c r="X407" s="123" t="s">
        <v>49</v>
      </c>
      <c r="Y407" s="123" t="s">
        <v>3</v>
      </c>
      <c r="Z407" s="122" t="s">
        <v>48</v>
      </c>
      <c r="AA407" s="123" t="s">
        <v>49</v>
      </c>
      <c r="AB407" s="124" t="s">
        <v>3</v>
      </c>
    </row>
    <row r="408" spans="1:30" x14ac:dyDescent="0.2">
      <c r="A408" s="125" t="s">
        <v>4</v>
      </c>
      <c r="B408" s="126">
        <v>1013</v>
      </c>
      <c r="C408" s="127">
        <v>563</v>
      </c>
      <c r="D408" s="127">
        <f t="shared" ref="D408:D413" si="559">SUM(B408:C408)</f>
        <v>1576</v>
      </c>
      <c r="E408" s="127">
        <v>98</v>
      </c>
      <c r="F408" s="127">
        <v>39</v>
      </c>
      <c r="G408" s="127">
        <f t="shared" ref="G408:G413" si="560">SUM(E408:F408)</f>
        <v>137</v>
      </c>
      <c r="H408" s="127">
        <v>2</v>
      </c>
      <c r="I408" s="127">
        <v>1</v>
      </c>
      <c r="J408" s="127">
        <f t="shared" ref="J408:J413" si="561">SUM(H408:I408)</f>
        <v>3</v>
      </c>
      <c r="K408" s="127">
        <v>44</v>
      </c>
      <c r="L408" s="127">
        <v>39</v>
      </c>
      <c r="M408" s="127">
        <f t="shared" ref="M408:M414" si="562">SUM(K408:L408)</f>
        <v>83</v>
      </c>
      <c r="N408" s="127">
        <v>35</v>
      </c>
      <c r="O408" s="127">
        <v>21</v>
      </c>
      <c r="P408" s="127">
        <f t="shared" ref="P408:P414" si="563">SUM(N408:O408)</f>
        <v>56</v>
      </c>
      <c r="Q408" s="127">
        <v>14</v>
      </c>
      <c r="R408" s="127">
        <v>13</v>
      </c>
      <c r="S408" s="127">
        <f t="shared" ref="S408:S414" si="564">SUM(Q408:R408)</f>
        <v>27</v>
      </c>
      <c r="T408" s="127">
        <v>1</v>
      </c>
      <c r="U408" s="127">
        <v>0</v>
      </c>
      <c r="V408" s="127">
        <f t="shared" ref="V408:V414" si="565">SUM(T408:U408)</f>
        <v>1</v>
      </c>
      <c r="W408" s="127">
        <v>24</v>
      </c>
      <c r="X408" s="127">
        <v>17</v>
      </c>
      <c r="Y408" s="127">
        <f>SUM(W408:X408)</f>
        <v>41</v>
      </c>
      <c r="Z408" s="127">
        <f>Q408+N408+K408+H408+E408+B408+T408+W408</f>
        <v>1231</v>
      </c>
      <c r="AA408" s="127">
        <f>R408+O408+L408+I408+F408+C408+U408+X408</f>
        <v>693</v>
      </c>
      <c r="AB408" s="128">
        <f>SUM(Z408:AA408)</f>
        <v>1924</v>
      </c>
    </row>
    <row r="409" spans="1:30" x14ac:dyDescent="0.2">
      <c r="A409" s="129" t="s">
        <v>6</v>
      </c>
      <c r="B409" s="130">
        <v>329</v>
      </c>
      <c r="C409" s="131">
        <v>480</v>
      </c>
      <c r="D409" s="131">
        <f t="shared" si="559"/>
        <v>809</v>
      </c>
      <c r="E409" s="131">
        <v>32</v>
      </c>
      <c r="F409" s="131">
        <v>18</v>
      </c>
      <c r="G409" s="131">
        <f t="shared" si="560"/>
        <v>50</v>
      </c>
      <c r="H409" s="131">
        <v>1</v>
      </c>
      <c r="I409" s="131">
        <v>2</v>
      </c>
      <c r="J409" s="131">
        <f t="shared" si="561"/>
        <v>3</v>
      </c>
      <c r="K409" s="131">
        <v>31</v>
      </c>
      <c r="L409" s="131">
        <v>33</v>
      </c>
      <c r="M409" s="131">
        <f t="shared" si="562"/>
        <v>64</v>
      </c>
      <c r="N409" s="131">
        <v>13</v>
      </c>
      <c r="O409" s="131">
        <v>13</v>
      </c>
      <c r="P409" s="131">
        <f t="shared" si="563"/>
        <v>26</v>
      </c>
      <c r="Q409" s="131">
        <v>18</v>
      </c>
      <c r="R409" s="131">
        <v>21</v>
      </c>
      <c r="S409" s="131">
        <f t="shared" si="564"/>
        <v>39</v>
      </c>
      <c r="T409" s="131">
        <v>1</v>
      </c>
      <c r="U409" s="131">
        <v>1</v>
      </c>
      <c r="V409" s="131">
        <f t="shared" si="565"/>
        <v>2</v>
      </c>
      <c r="W409" s="131">
        <v>2</v>
      </c>
      <c r="X409" s="131">
        <v>4</v>
      </c>
      <c r="Y409" s="131">
        <f t="shared" ref="Y409:Y414" si="566">SUM(W409:X409)</f>
        <v>6</v>
      </c>
      <c r="Z409" s="131">
        <f t="shared" ref="Z409:Z412" si="567">Q409+N409+K409+H409+E409+B409+T409+W409</f>
        <v>427</v>
      </c>
      <c r="AA409" s="131">
        <f t="shared" ref="AA409:AA414" si="568">R409+O409+L409+I409+F409+C409+U409+X409</f>
        <v>572</v>
      </c>
      <c r="AB409" s="132">
        <f t="shared" ref="AB409" si="569">SUM(Z409:AA409)</f>
        <v>999</v>
      </c>
    </row>
    <row r="410" spans="1:30" x14ac:dyDescent="0.2">
      <c r="A410" s="133" t="s">
        <v>5</v>
      </c>
      <c r="B410" s="130">
        <v>916</v>
      </c>
      <c r="C410" s="131">
        <v>193</v>
      </c>
      <c r="D410" s="131">
        <f t="shared" si="559"/>
        <v>1109</v>
      </c>
      <c r="E410" s="131">
        <v>87</v>
      </c>
      <c r="F410" s="131">
        <v>15</v>
      </c>
      <c r="G410" s="131">
        <f t="shared" si="560"/>
        <v>102</v>
      </c>
      <c r="H410" s="131">
        <v>3</v>
      </c>
      <c r="I410" s="131">
        <v>3</v>
      </c>
      <c r="J410" s="131">
        <f t="shared" si="561"/>
        <v>6</v>
      </c>
      <c r="K410" s="131">
        <v>19</v>
      </c>
      <c r="L410" s="131">
        <v>7</v>
      </c>
      <c r="M410" s="131">
        <f t="shared" si="562"/>
        <v>26</v>
      </c>
      <c r="N410" s="131">
        <v>16</v>
      </c>
      <c r="O410" s="131">
        <v>5</v>
      </c>
      <c r="P410" s="131">
        <f t="shared" si="563"/>
        <v>21</v>
      </c>
      <c r="Q410" s="131">
        <v>6</v>
      </c>
      <c r="R410" s="131">
        <v>2</v>
      </c>
      <c r="S410" s="131">
        <f t="shared" si="564"/>
        <v>8</v>
      </c>
      <c r="T410" s="131">
        <v>0</v>
      </c>
      <c r="U410" s="131">
        <v>0</v>
      </c>
      <c r="V410" s="131">
        <f t="shared" si="565"/>
        <v>0</v>
      </c>
      <c r="W410" s="131">
        <v>7</v>
      </c>
      <c r="X410" s="131">
        <v>2</v>
      </c>
      <c r="Y410" s="131">
        <f t="shared" si="566"/>
        <v>9</v>
      </c>
      <c r="Z410" s="131">
        <f t="shared" si="567"/>
        <v>1054</v>
      </c>
      <c r="AA410" s="131">
        <f t="shared" si="568"/>
        <v>227</v>
      </c>
      <c r="AB410" s="132">
        <f>SUM(Z410:AA410)</f>
        <v>1281</v>
      </c>
    </row>
    <row r="411" spans="1:30" x14ac:dyDescent="0.2">
      <c r="A411" s="133" t="s">
        <v>7</v>
      </c>
      <c r="B411" s="130">
        <v>66</v>
      </c>
      <c r="C411" s="131">
        <v>294</v>
      </c>
      <c r="D411" s="131">
        <f t="shared" si="559"/>
        <v>360</v>
      </c>
      <c r="E411" s="131">
        <v>6</v>
      </c>
      <c r="F411" s="131">
        <v>8</v>
      </c>
      <c r="G411" s="131">
        <f t="shared" si="560"/>
        <v>14</v>
      </c>
      <c r="H411" s="131">
        <v>0</v>
      </c>
      <c r="I411" s="131">
        <v>3</v>
      </c>
      <c r="J411" s="131">
        <f t="shared" si="561"/>
        <v>3</v>
      </c>
      <c r="K411" s="131">
        <v>12</v>
      </c>
      <c r="L411" s="131">
        <v>39</v>
      </c>
      <c r="M411" s="131">
        <f t="shared" si="562"/>
        <v>51</v>
      </c>
      <c r="N411" s="131">
        <v>1</v>
      </c>
      <c r="O411" s="131">
        <v>4</v>
      </c>
      <c r="P411" s="131">
        <f t="shared" si="563"/>
        <v>5</v>
      </c>
      <c r="Q411" s="131">
        <v>16</v>
      </c>
      <c r="R411" s="131">
        <v>32</v>
      </c>
      <c r="S411" s="131">
        <f t="shared" si="564"/>
        <v>48</v>
      </c>
      <c r="T411" s="131">
        <v>0</v>
      </c>
      <c r="U411" s="131">
        <v>0</v>
      </c>
      <c r="V411" s="131">
        <f t="shared" si="565"/>
        <v>0</v>
      </c>
      <c r="W411" s="131">
        <v>1</v>
      </c>
      <c r="X411" s="131">
        <v>6</v>
      </c>
      <c r="Y411" s="131">
        <f t="shared" si="566"/>
        <v>7</v>
      </c>
      <c r="Z411" s="131">
        <f t="shared" si="567"/>
        <v>102</v>
      </c>
      <c r="AA411" s="131">
        <f t="shared" si="568"/>
        <v>386</v>
      </c>
      <c r="AB411" s="132">
        <f t="shared" ref="AB411:AB413" si="570">SUM(Z411:AA411)</f>
        <v>488</v>
      </c>
    </row>
    <row r="412" spans="1:30" x14ac:dyDescent="0.2">
      <c r="A412" s="133" t="s">
        <v>9</v>
      </c>
      <c r="B412" s="130">
        <v>539</v>
      </c>
      <c r="C412" s="131">
        <v>265</v>
      </c>
      <c r="D412" s="131">
        <f t="shared" si="559"/>
        <v>804</v>
      </c>
      <c r="E412" s="131">
        <v>24</v>
      </c>
      <c r="F412" s="131">
        <v>11</v>
      </c>
      <c r="G412" s="131">
        <f t="shared" si="560"/>
        <v>35</v>
      </c>
      <c r="H412" s="131">
        <v>1</v>
      </c>
      <c r="I412" s="131">
        <v>1</v>
      </c>
      <c r="J412" s="131">
        <f t="shared" si="561"/>
        <v>2</v>
      </c>
      <c r="K412" s="131">
        <v>31</v>
      </c>
      <c r="L412" s="131">
        <v>19</v>
      </c>
      <c r="M412" s="131">
        <f t="shared" si="562"/>
        <v>50</v>
      </c>
      <c r="N412" s="131">
        <v>15</v>
      </c>
      <c r="O412" s="131">
        <v>10</v>
      </c>
      <c r="P412" s="131">
        <f t="shared" si="563"/>
        <v>25</v>
      </c>
      <c r="Q412" s="131">
        <v>6</v>
      </c>
      <c r="R412" s="131">
        <v>4</v>
      </c>
      <c r="S412" s="131">
        <f t="shared" si="564"/>
        <v>10</v>
      </c>
      <c r="T412" s="131">
        <v>3</v>
      </c>
      <c r="U412" s="131">
        <v>0</v>
      </c>
      <c r="V412" s="131">
        <f t="shared" si="565"/>
        <v>3</v>
      </c>
      <c r="W412" s="131">
        <v>7</v>
      </c>
      <c r="X412" s="131">
        <v>6</v>
      </c>
      <c r="Y412" s="131">
        <f t="shared" si="566"/>
        <v>13</v>
      </c>
      <c r="Z412" s="131">
        <f t="shared" si="567"/>
        <v>626</v>
      </c>
      <c r="AA412" s="131">
        <f t="shared" si="568"/>
        <v>316</v>
      </c>
      <c r="AB412" s="132">
        <f>SUM(Z412:AA412)</f>
        <v>942</v>
      </c>
    </row>
    <row r="413" spans="1:30" x14ac:dyDescent="0.2">
      <c r="A413" s="129" t="s">
        <v>8</v>
      </c>
      <c r="B413" s="130">
        <v>524</v>
      </c>
      <c r="C413" s="131">
        <v>114</v>
      </c>
      <c r="D413" s="131">
        <f t="shared" si="559"/>
        <v>638</v>
      </c>
      <c r="E413" s="131">
        <v>70</v>
      </c>
      <c r="F413" s="131">
        <v>12</v>
      </c>
      <c r="G413" s="131">
        <f t="shared" si="560"/>
        <v>82</v>
      </c>
      <c r="H413" s="131">
        <v>4</v>
      </c>
      <c r="I413" s="131">
        <v>0</v>
      </c>
      <c r="J413" s="131">
        <f t="shared" si="561"/>
        <v>4</v>
      </c>
      <c r="K413" s="131">
        <v>35</v>
      </c>
      <c r="L413" s="131">
        <v>9</v>
      </c>
      <c r="M413" s="131">
        <f>SUM(K413:L413)</f>
        <v>44</v>
      </c>
      <c r="N413" s="131">
        <v>17</v>
      </c>
      <c r="O413" s="131">
        <v>2</v>
      </c>
      <c r="P413" s="131">
        <f t="shared" si="563"/>
        <v>19</v>
      </c>
      <c r="Q413" s="131">
        <v>6</v>
      </c>
      <c r="R413" s="131">
        <v>2</v>
      </c>
      <c r="S413" s="131">
        <f t="shared" si="564"/>
        <v>8</v>
      </c>
      <c r="T413" s="131">
        <v>2</v>
      </c>
      <c r="U413" s="131">
        <v>0</v>
      </c>
      <c r="V413" s="131">
        <f t="shared" si="565"/>
        <v>2</v>
      </c>
      <c r="W413" s="131">
        <v>7</v>
      </c>
      <c r="X413" s="131">
        <v>3</v>
      </c>
      <c r="Y413" s="131">
        <f t="shared" si="566"/>
        <v>10</v>
      </c>
      <c r="Z413" s="131">
        <f>Q413+N413+K413+H413+E413+B413+T413+W413</f>
        <v>665</v>
      </c>
      <c r="AA413" s="131">
        <f t="shared" si="568"/>
        <v>142</v>
      </c>
      <c r="AB413" s="132">
        <f t="shared" si="570"/>
        <v>807</v>
      </c>
    </row>
    <row r="414" spans="1:30" x14ac:dyDescent="0.2">
      <c r="A414" s="137" t="s">
        <v>50</v>
      </c>
      <c r="B414" s="134">
        <v>83</v>
      </c>
      <c r="C414" s="135">
        <v>52</v>
      </c>
      <c r="D414" s="135">
        <f t="shared" ref="D414" si="571">SUM(B414:C414)</f>
        <v>135</v>
      </c>
      <c r="E414" s="135">
        <v>10</v>
      </c>
      <c r="F414" s="135">
        <v>6</v>
      </c>
      <c r="G414" s="135">
        <f t="shared" ref="G414" si="572">SUM(E414:F414)</f>
        <v>16</v>
      </c>
      <c r="H414" s="135">
        <v>0</v>
      </c>
      <c r="I414" s="135">
        <v>0</v>
      </c>
      <c r="J414" s="135">
        <f t="shared" ref="J414" si="573">SUM(H414:I414)</f>
        <v>0</v>
      </c>
      <c r="K414" s="135">
        <v>1</v>
      </c>
      <c r="L414" s="135">
        <v>3</v>
      </c>
      <c r="M414" s="135">
        <f t="shared" si="562"/>
        <v>4</v>
      </c>
      <c r="N414" s="135">
        <v>2</v>
      </c>
      <c r="O414" s="135">
        <v>1</v>
      </c>
      <c r="P414" s="135">
        <f t="shared" si="563"/>
        <v>3</v>
      </c>
      <c r="Q414" s="135">
        <v>1</v>
      </c>
      <c r="R414" s="135">
        <v>2</v>
      </c>
      <c r="S414" s="131">
        <f t="shared" si="564"/>
        <v>3</v>
      </c>
      <c r="T414" s="135">
        <v>0</v>
      </c>
      <c r="U414" s="135">
        <v>0</v>
      </c>
      <c r="V414" s="131">
        <f t="shared" si="565"/>
        <v>0</v>
      </c>
      <c r="W414" s="135">
        <v>2</v>
      </c>
      <c r="X414" s="135">
        <v>0</v>
      </c>
      <c r="Y414" s="135">
        <f t="shared" si="566"/>
        <v>2</v>
      </c>
      <c r="Z414" s="135">
        <f>Q414+N414+K414+H414+E414+B414+T414+W414</f>
        <v>99</v>
      </c>
      <c r="AA414" s="135">
        <f t="shared" si="568"/>
        <v>64</v>
      </c>
      <c r="AB414" s="136">
        <f>SUM(Z414:AA414)</f>
        <v>163</v>
      </c>
    </row>
    <row r="415" spans="1:30" ht="13.5" thickBot="1" x14ac:dyDescent="0.25">
      <c r="A415" s="138" t="s">
        <v>3</v>
      </c>
      <c r="B415" s="139">
        <f t="shared" ref="B415:AB415" si="574">SUM(B408:B414)</f>
        <v>3470</v>
      </c>
      <c r="C415" s="140">
        <f t="shared" si="574"/>
        <v>1961</v>
      </c>
      <c r="D415" s="140">
        <f t="shared" si="574"/>
        <v>5431</v>
      </c>
      <c r="E415" s="140">
        <f t="shared" si="574"/>
        <v>327</v>
      </c>
      <c r="F415" s="140">
        <f t="shared" si="574"/>
        <v>109</v>
      </c>
      <c r="G415" s="140">
        <f t="shared" si="574"/>
        <v>436</v>
      </c>
      <c r="H415" s="140">
        <f t="shared" si="574"/>
        <v>11</v>
      </c>
      <c r="I415" s="140">
        <f t="shared" si="574"/>
        <v>10</v>
      </c>
      <c r="J415" s="140">
        <f t="shared" si="574"/>
        <v>21</v>
      </c>
      <c r="K415" s="140">
        <f t="shared" si="574"/>
        <v>173</v>
      </c>
      <c r="L415" s="140">
        <f t="shared" si="574"/>
        <v>149</v>
      </c>
      <c r="M415" s="140">
        <f t="shared" si="574"/>
        <v>322</v>
      </c>
      <c r="N415" s="140">
        <f t="shared" si="574"/>
        <v>99</v>
      </c>
      <c r="O415" s="140">
        <f t="shared" si="574"/>
        <v>56</v>
      </c>
      <c r="P415" s="140">
        <f t="shared" si="574"/>
        <v>155</v>
      </c>
      <c r="Q415" s="140">
        <f t="shared" si="574"/>
        <v>67</v>
      </c>
      <c r="R415" s="140">
        <f t="shared" si="574"/>
        <v>76</v>
      </c>
      <c r="S415" s="140">
        <f t="shared" si="574"/>
        <v>143</v>
      </c>
      <c r="T415" s="140">
        <f t="shared" si="574"/>
        <v>7</v>
      </c>
      <c r="U415" s="140">
        <f t="shared" si="574"/>
        <v>1</v>
      </c>
      <c r="V415" s="140">
        <f t="shared" si="574"/>
        <v>8</v>
      </c>
      <c r="W415" s="140">
        <f t="shared" si="574"/>
        <v>50</v>
      </c>
      <c r="X415" s="140">
        <f t="shared" si="574"/>
        <v>38</v>
      </c>
      <c r="Y415" s="140">
        <f t="shared" si="574"/>
        <v>88</v>
      </c>
      <c r="Z415" s="140">
        <f t="shared" si="574"/>
        <v>4204</v>
      </c>
      <c r="AA415" s="140">
        <f t="shared" si="574"/>
        <v>2400</v>
      </c>
      <c r="AB415" s="141">
        <f t="shared" si="574"/>
        <v>6604</v>
      </c>
      <c r="AD415" s="118"/>
    </row>
    <row r="416" spans="1:30" ht="13.5" thickBot="1" x14ac:dyDescent="0.25">
      <c r="A416" s="143"/>
      <c r="U416" s="118"/>
      <c r="V416" s="118"/>
      <c r="Z416" s="144"/>
      <c r="AA416" s="118"/>
      <c r="AB416" s="118"/>
    </row>
    <row r="417" spans="1:28" ht="25.5" x14ac:dyDescent="0.2">
      <c r="A417" s="161" t="s">
        <v>62</v>
      </c>
      <c r="B417" s="152" t="s">
        <v>41</v>
      </c>
      <c r="C417" s="153" t="s">
        <v>41</v>
      </c>
      <c r="D417" s="154" t="s">
        <v>41</v>
      </c>
      <c r="E417" s="155" t="s">
        <v>42</v>
      </c>
      <c r="F417" s="153" t="s">
        <v>42</v>
      </c>
      <c r="G417" s="154" t="s">
        <v>42</v>
      </c>
      <c r="H417" s="157" t="s">
        <v>43</v>
      </c>
      <c r="I417" s="158" t="s">
        <v>43</v>
      </c>
      <c r="J417" s="159" t="s">
        <v>43</v>
      </c>
      <c r="K417" s="155" t="s">
        <v>44</v>
      </c>
      <c r="L417" s="153" t="s">
        <v>44</v>
      </c>
      <c r="M417" s="154" t="s">
        <v>44</v>
      </c>
      <c r="N417" s="155" t="s">
        <v>45</v>
      </c>
      <c r="O417" s="153" t="s">
        <v>45</v>
      </c>
      <c r="P417" s="154" t="s">
        <v>45</v>
      </c>
      <c r="Q417" s="155" t="s">
        <v>46</v>
      </c>
      <c r="R417" s="153" t="s">
        <v>46</v>
      </c>
      <c r="S417" s="154" t="s">
        <v>46</v>
      </c>
      <c r="T417" s="157" t="s">
        <v>47</v>
      </c>
      <c r="U417" s="158" t="s">
        <v>47</v>
      </c>
      <c r="V417" s="159" t="s">
        <v>47</v>
      </c>
      <c r="W417" s="158" t="s">
        <v>86</v>
      </c>
      <c r="X417" s="158" t="s">
        <v>86</v>
      </c>
      <c r="Y417" s="158" t="s">
        <v>86</v>
      </c>
      <c r="Z417" s="155" t="s">
        <v>3</v>
      </c>
      <c r="AA417" s="153" t="s">
        <v>3</v>
      </c>
      <c r="AB417" s="156" t="s">
        <v>3</v>
      </c>
    </row>
    <row r="418" spans="1:28" ht="13.5" thickBot="1" x14ac:dyDescent="0.25">
      <c r="A418" s="162"/>
      <c r="B418" s="122" t="s">
        <v>48</v>
      </c>
      <c r="C418" s="123" t="s">
        <v>49</v>
      </c>
      <c r="D418" s="123" t="s">
        <v>3</v>
      </c>
      <c r="E418" s="122" t="s">
        <v>48</v>
      </c>
      <c r="F418" s="123" t="s">
        <v>49</v>
      </c>
      <c r="G418" s="123" t="s">
        <v>3</v>
      </c>
      <c r="H418" s="122" t="s">
        <v>48</v>
      </c>
      <c r="I418" s="123" t="s">
        <v>49</v>
      </c>
      <c r="J418" s="123" t="s">
        <v>3</v>
      </c>
      <c r="K418" s="122" t="s">
        <v>48</v>
      </c>
      <c r="L418" s="123" t="s">
        <v>49</v>
      </c>
      <c r="M418" s="123" t="s">
        <v>3</v>
      </c>
      <c r="N418" s="122" t="s">
        <v>48</v>
      </c>
      <c r="O418" s="123" t="s">
        <v>49</v>
      </c>
      <c r="P418" s="123" t="s">
        <v>3</v>
      </c>
      <c r="Q418" s="122" t="s">
        <v>48</v>
      </c>
      <c r="R418" s="123" t="s">
        <v>49</v>
      </c>
      <c r="S418" s="123" t="s">
        <v>3</v>
      </c>
      <c r="T418" s="122" t="s">
        <v>48</v>
      </c>
      <c r="U418" s="123" t="s">
        <v>49</v>
      </c>
      <c r="V418" s="123" t="s">
        <v>3</v>
      </c>
      <c r="W418" s="122" t="s">
        <v>48</v>
      </c>
      <c r="X418" s="123" t="s">
        <v>49</v>
      </c>
      <c r="Y418" s="123" t="s">
        <v>3</v>
      </c>
      <c r="Z418" s="122" t="s">
        <v>48</v>
      </c>
      <c r="AA418" s="123" t="s">
        <v>49</v>
      </c>
      <c r="AB418" s="124" t="s">
        <v>3</v>
      </c>
    </row>
    <row r="419" spans="1:28" x14ac:dyDescent="0.2">
      <c r="A419" s="125" t="s">
        <v>4</v>
      </c>
      <c r="B419" s="126">
        <v>2864</v>
      </c>
      <c r="C419" s="127">
        <v>1834</v>
      </c>
      <c r="D419" s="127">
        <f t="shared" ref="D419:D424" si="575">SUM(B419:C419)</f>
        <v>4698</v>
      </c>
      <c r="E419" s="127">
        <v>393</v>
      </c>
      <c r="F419" s="127">
        <v>176</v>
      </c>
      <c r="G419" s="127">
        <f t="shared" ref="G419:G424" si="576">SUM(E419:F419)</f>
        <v>569</v>
      </c>
      <c r="H419" s="127">
        <v>6</v>
      </c>
      <c r="I419" s="127">
        <v>8</v>
      </c>
      <c r="J419" s="127">
        <f t="shared" ref="J419:J424" si="577">SUM(H419:I419)</f>
        <v>14</v>
      </c>
      <c r="K419" s="127">
        <v>96</v>
      </c>
      <c r="L419" s="127">
        <v>100</v>
      </c>
      <c r="M419" s="127">
        <f t="shared" ref="M419:M426" si="578">SUM(K419:L419)</f>
        <v>196</v>
      </c>
      <c r="N419" s="127">
        <v>115</v>
      </c>
      <c r="O419" s="127">
        <v>67</v>
      </c>
      <c r="P419" s="127">
        <f t="shared" ref="P419:P426" si="579">SUM(N419:O419)</f>
        <v>182</v>
      </c>
      <c r="Q419" s="127">
        <v>56</v>
      </c>
      <c r="R419" s="127">
        <v>38</v>
      </c>
      <c r="S419" s="127">
        <f t="shared" ref="S419:S426" si="580">SUM(Q419:R419)</f>
        <v>94</v>
      </c>
      <c r="T419" s="127">
        <v>4</v>
      </c>
      <c r="U419" s="127">
        <v>0</v>
      </c>
      <c r="V419" s="127">
        <f t="shared" ref="V419:V426" si="581">SUM(T419:U419)</f>
        <v>4</v>
      </c>
      <c r="W419" s="127">
        <v>87</v>
      </c>
      <c r="X419" s="127">
        <v>59</v>
      </c>
      <c r="Y419" s="127">
        <f>SUM(W419:X419)</f>
        <v>146</v>
      </c>
      <c r="Z419" s="127">
        <f>Q419+N419+K419+H419+E419+B419+T419+W419</f>
        <v>3621</v>
      </c>
      <c r="AA419" s="127">
        <f>R419+O419+L419+I419+F419+C419+U419+X419</f>
        <v>2282</v>
      </c>
      <c r="AB419" s="128">
        <f>SUM(Z419:AA419)</f>
        <v>5903</v>
      </c>
    </row>
    <row r="420" spans="1:28" x14ac:dyDescent="0.2">
      <c r="A420" s="129" t="s">
        <v>6</v>
      </c>
      <c r="B420" s="130">
        <v>691</v>
      </c>
      <c r="C420" s="131">
        <v>1139</v>
      </c>
      <c r="D420" s="131">
        <f t="shared" si="575"/>
        <v>1830</v>
      </c>
      <c r="E420" s="131">
        <v>93</v>
      </c>
      <c r="F420" s="131">
        <v>74</v>
      </c>
      <c r="G420" s="131">
        <f t="shared" si="576"/>
        <v>167</v>
      </c>
      <c r="H420" s="131">
        <v>3</v>
      </c>
      <c r="I420" s="131">
        <v>7</v>
      </c>
      <c r="J420" s="131">
        <f t="shared" si="577"/>
        <v>10</v>
      </c>
      <c r="K420" s="131">
        <v>55</v>
      </c>
      <c r="L420" s="131">
        <v>72</v>
      </c>
      <c r="M420" s="131">
        <f t="shared" si="578"/>
        <v>127</v>
      </c>
      <c r="N420" s="131">
        <v>29</v>
      </c>
      <c r="O420" s="131">
        <v>23</v>
      </c>
      <c r="P420" s="131">
        <f t="shared" si="579"/>
        <v>52</v>
      </c>
      <c r="Q420" s="131">
        <v>42</v>
      </c>
      <c r="R420" s="131">
        <v>36</v>
      </c>
      <c r="S420" s="131">
        <f t="shared" si="580"/>
        <v>78</v>
      </c>
      <c r="T420" s="131">
        <v>2</v>
      </c>
      <c r="U420" s="131">
        <v>2</v>
      </c>
      <c r="V420" s="131">
        <f t="shared" si="581"/>
        <v>4</v>
      </c>
      <c r="W420" s="131">
        <v>9</v>
      </c>
      <c r="X420" s="131">
        <v>18</v>
      </c>
      <c r="Y420" s="131">
        <f t="shared" ref="Y420:Y426" si="582">SUM(W420:X420)</f>
        <v>27</v>
      </c>
      <c r="Z420" s="131">
        <f t="shared" ref="Z420:Z423" si="583">Q420+N420+K420+H420+E420+B420+T420+W420</f>
        <v>924</v>
      </c>
      <c r="AA420" s="131">
        <f t="shared" ref="AA420:AA426" si="584">R420+O420+L420+I420+F420+C420+U420+X420</f>
        <v>1371</v>
      </c>
      <c r="AB420" s="132">
        <f t="shared" ref="AB420" si="585">SUM(Z420:AA420)</f>
        <v>2295</v>
      </c>
    </row>
    <row r="421" spans="1:28" x14ac:dyDescent="0.2">
      <c r="A421" s="133" t="s">
        <v>5</v>
      </c>
      <c r="B421" s="130">
        <v>1735</v>
      </c>
      <c r="C421" s="131">
        <v>334</v>
      </c>
      <c r="D421" s="131">
        <f t="shared" si="575"/>
        <v>2069</v>
      </c>
      <c r="E421" s="131">
        <v>187</v>
      </c>
      <c r="F421" s="131">
        <v>30</v>
      </c>
      <c r="G421" s="131">
        <f t="shared" si="576"/>
        <v>217</v>
      </c>
      <c r="H421" s="131">
        <v>8</v>
      </c>
      <c r="I421" s="131">
        <v>3</v>
      </c>
      <c r="J421" s="131">
        <f t="shared" si="577"/>
        <v>11</v>
      </c>
      <c r="K421" s="131">
        <v>37</v>
      </c>
      <c r="L421" s="131">
        <v>12</v>
      </c>
      <c r="M421" s="131">
        <f t="shared" si="578"/>
        <v>49</v>
      </c>
      <c r="N421" s="131">
        <v>36</v>
      </c>
      <c r="O421" s="131">
        <v>9</v>
      </c>
      <c r="P421" s="131">
        <f t="shared" si="579"/>
        <v>45</v>
      </c>
      <c r="Q421" s="131">
        <v>10</v>
      </c>
      <c r="R421" s="131">
        <v>2</v>
      </c>
      <c r="S421" s="131">
        <f t="shared" si="580"/>
        <v>12</v>
      </c>
      <c r="T421" s="131">
        <v>0</v>
      </c>
      <c r="U421" s="131">
        <v>0</v>
      </c>
      <c r="V421" s="131">
        <f t="shared" si="581"/>
        <v>0</v>
      </c>
      <c r="W421" s="131">
        <v>20</v>
      </c>
      <c r="X421" s="131">
        <v>2</v>
      </c>
      <c r="Y421" s="131">
        <f t="shared" si="582"/>
        <v>22</v>
      </c>
      <c r="Z421" s="131">
        <f t="shared" si="583"/>
        <v>2033</v>
      </c>
      <c r="AA421" s="131">
        <f t="shared" si="584"/>
        <v>392</v>
      </c>
      <c r="AB421" s="132">
        <f>SUM(Z421:AA421)</f>
        <v>2425</v>
      </c>
    </row>
    <row r="422" spans="1:28" x14ac:dyDescent="0.2">
      <c r="A422" s="133" t="s">
        <v>7</v>
      </c>
      <c r="B422" s="130">
        <v>152</v>
      </c>
      <c r="C422" s="131">
        <v>974</v>
      </c>
      <c r="D422" s="131">
        <f t="shared" si="575"/>
        <v>1126</v>
      </c>
      <c r="E422" s="131">
        <v>24</v>
      </c>
      <c r="F422" s="131">
        <v>47</v>
      </c>
      <c r="G422" s="131">
        <f t="shared" si="576"/>
        <v>71</v>
      </c>
      <c r="H422" s="131">
        <v>0</v>
      </c>
      <c r="I422" s="131">
        <v>7</v>
      </c>
      <c r="J422" s="131">
        <f t="shared" si="577"/>
        <v>7</v>
      </c>
      <c r="K422" s="131">
        <v>18</v>
      </c>
      <c r="L422" s="131">
        <v>78</v>
      </c>
      <c r="M422" s="131">
        <f t="shared" si="578"/>
        <v>96</v>
      </c>
      <c r="N422" s="131">
        <v>7</v>
      </c>
      <c r="O422" s="131">
        <v>20</v>
      </c>
      <c r="P422" s="131">
        <f t="shared" si="579"/>
        <v>27</v>
      </c>
      <c r="Q422" s="131">
        <v>36</v>
      </c>
      <c r="R422" s="131">
        <v>121</v>
      </c>
      <c r="S422" s="131">
        <f t="shared" si="580"/>
        <v>157</v>
      </c>
      <c r="T422" s="131">
        <v>0</v>
      </c>
      <c r="U422" s="131">
        <v>2</v>
      </c>
      <c r="V422" s="131">
        <f t="shared" si="581"/>
        <v>2</v>
      </c>
      <c r="W422" s="131">
        <v>4</v>
      </c>
      <c r="X422" s="131">
        <v>18</v>
      </c>
      <c r="Y422" s="131">
        <f t="shared" si="582"/>
        <v>22</v>
      </c>
      <c r="Z422" s="131">
        <f t="shared" si="583"/>
        <v>241</v>
      </c>
      <c r="AA422" s="131">
        <f t="shared" si="584"/>
        <v>1267</v>
      </c>
      <c r="AB422" s="132">
        <f t="shared" ref="AB422:AB424" si="586">SUM(Z422:AA422)</f>
        <v>1508</v>
      </c>
    </row>
    <row r="423" spans="1:28" x14ac:dyDescent="0.2">
      <c r="A423" s="133" t="s">
        <v>9</v>
      </c>
      <c r="B423" s="130">
        <v>1122</v>
      </c>
      <c r="C423" s="131">
        <v>599</v>
      </c>
      <c r="D423" s="131">
        <f t="shared" si="575"/>
        <v>1721</v>
      </c>
      <c r="E423" s="131">
        <v>92</v>
      </c>
      <c r="F423" s="131">
        <v>25</v>
      </c>
      <c r="G423" s="131">
        <f t="shared" si="576"/>
        <v>117</v>
      </c>
      <c r="H423" s="131">
        <v>2</v>
      </c>
      <c r="I423" s="131">
        <v>4</v>
      </c>
      <c r="J423" s="131">
        <f t="shared" si="577"/>
        <v>6</v>
      </c>
      <c r="K423" s="131">
        <v>55</v>
      </c>
      <c r="L423" s="131">
        <v>34</v>
      </c>
      <c r="M423" s="131">
        <f t="shared" si="578"/>
        <v>89</v>
      </c>
      <c r="N423" s="131">
        <v>36</v>
      </c>
      <c r="O423" s="131">
        <v>20</v>
      </c>
      <c r="P423" s="131">
        <f t="shared" si="579"/>
        <v>56</v>
      </c>
      <c r="Q423" s="131">
        <v>17</v>
      </c>
      <c r="R423" s="131">
        <v>6</v>
      </c>
      <c r="S423" s="131">
        <f t="shared" si="580"/>
        <v>23</v>
      </c>
      <c r="T423" s="131">
        <v>3</v>
      </c>
      <c r="U423" s="131">
        <v>0</v>
      </c>
      <c r="V423" s="131">
        <f t="shared" si="581"/>
        <v>3</v>
      </c>
      <c r="W423" s="131">
        <v>25</v>
      </c>
      <c r="X423" s="131">
        <v>15</v>
      </c>
      <c r="Y423" s="131">
        <f t="shared" si="582"/>
        <v>40</v>
      </c>
      <c r="Z423" s="131">
        <f t="shared" si="583"/>
        <v>1352</v>
      </c>
      <c r="AA423" s="131">
        <f t="shared" si="584"/>
        <v>703</v>
      </c>
      <c r="AB423" s="132">
        <f t="shared" si="586"/>
        <v>2055</v>
      </c>
    </row>
    <row r="424" spans="1:28" x14ac:dyDescent="0.2">
      <c r="A424" s="129" t="s">
        <v>8</v>
      </c>
      <c r="B424" s="130">
        <v>1210</v>
      </c>
      <c r="C424" s="131">
        <v>208</v>
      </c>
      <c r="D424" s="131">
        <f t="shared" si="575"/>
        <v>1418</v>
      </c>
      <c r="E424" s="131">
        <v>175</v>
      </c>
      <c r="F424" s="131">
        <v>22</v>
      </c>
      <c r="G424" s="131">
        <f t="shared" si="576"/>
        <v>197</v>
      </c>
      <c r="H424" s="131">
        <v>9</v>
      </c>
      <c r="I424" s="131">
        <v>0</v>
      </c>
      <c r="J424" s="131">
        <f t="shared" si="577"/>
        <v>9</v>
      </c>
      <c r="K424" s="131">
        <v>68</v>
      </c>
      <c r="L424" s="131">
        <v>28</v>
      </c>
      <c r="M424" s="131">
        <f t="shared" si="578"/>
        <v>96</v>
      </c>
      <c r="N424" s="131">
        <v>40</v>
      </c>
      <c r="O424" s="131">
        <v>4</v>
      </c>
      <c r="P424" s="131">
        <f t="shared" si="579"/>
        <v>44</v>
      </c>
      <c r="Q424" s="131">
        <v>10</v>
      </c>
      <c r="R424" s="131">
        <v>2</v>
      </c>
      <c r="S424" s="131">
        <f t="shared" si="580"/>
        <v>12</v>
      </c>
      <c r="T424" s="131">
        <v>2</v>
      </c>
      <c r="U424" s="131">
        <v>1</v>
      </c>
      <c r="V424" s="131">
        <f t="shared" si="581"/>
        <v>3</v>
      </c>
      <c r="W424" s="131">
        <v>19</v>
      </c>
      <c r="X424" s="131">
        <v>5</v>
      </c>
      <c r="Y424" s="131">
        <f t="shared" si="582"/>
        <v>24</v>
      </c>
      <c r="Z424" s="131">
        <f>Q424+N424+K424+H424+E424+B424+T424+W424</f>
        <v>1533</v>
      </c>
      <c r="AA424" s="131">
        <f t="shared" si="584"/>
        <v>270</v>
      </c>
      <c r="AB424" s="132">
        <f t="shared" si="586"/>
        <v>1803</v>
      </c>
    </row>
    <row r="425" spans="1:28" x14ac:dyDescent="0.2">
      <c r="A425" s="129" t="s">
        <v>31</v>
      </c>
      <c r="B425" s="134">
        <v>39</v>
      </c>
      <c r="C425" s="135">
        <v>40</v>
      </c>
      <c r="D425" s="135">
        <v>33</v>
      </c>
      <c r="E425" s="135">
        <v>2</v>
      </c>
      <c r="F425" s="135">
        <v>1</v>
      </c>
      <c r="G425" s="135">
        <v>0</v>
      </c>
      <c r="H425" s="135">
        <v>0</v>
      </c>
      <c r="I425" s="135">
        <v>0</v>
      </c>
      <c r="J425" s="135">
        <v>0</v>
      </c>
      <c r="K425" s="135">
        <v>7</v>
      </c>
      <c r="L425" s="135">
        <v>12</v>
      </c>
      <c r="M425" s="131">
        <f t="shared" si="578"/>
        <v>19</v>
      </c>
      <c r="N425" s="135">
        <v>2</v>
      </c>
      <c r="O425" s="135">
        <v>4</v>
      </c>
      <c r="P425" s="131">
        <f t="shared" si="579"/>
        <v>6</v>
      </c>
      <c r="Q425" s="135">
        <v>1</v>
      </c>
      <c r="R425" s="135">
        <v>1</v>
      </c>
      <c r="S425" s="131">
        <f t="shared" si="580"/>
        <v>2</v>
      </c>
      <c r="T425" s="135">
        <v>0</v>
      </c>
      <c r="U425" s="135">
        <v>0</v>
      </c>
      <c r="V425" s="131">
        <f t="shared" si="581"/>
        <v>0</v>
      </c>
      <c r="W425" s="135">
        <v>0</v>
      </c>
      <c r="X425" s="135">
        <v>2</v>
      </c>
      <c r="Y425" s="135">
        <f t="shared" si="582"/>
        <v>2</v>
      </c>
      <c r="Z425" s="135">
        <f>Q425+N425+K425+H425+E425+B425+T425+W425</f>
        <v>51</v>
      </c>
      <c r="AA425" s="135">
        <f t="shared" si="584"/>
        <v>60</v>
      </c>
      <c r="AB425" s="136">
        <f>SUM(Z425:AA425)</f>
        <v>111</v>
      </c>
    </row>
    <row r="426" spans="1:28" x14ac:dyDescent="0.2">
      <c r="A426" s="137" t="s">
        <v>50</v>
      </c>
      <c r="B426" s="134">
        <v>386</v>
      </c>
      <c r="C426" s="135">
        <v>266</v>
      </c>
      <c r="D426" s="135">
        <f t="shared" ref="D426" si="587">SUM(B426:C426)</f>
        <v>652</v>
      </c>
      <c r="E426" s="135">
        <v>63</v>
      </c>
      <c r="F426" s="135">
        <v>21</v>
      </c>
      <c r="G426" s="135">
        <f t="shared" ref="G426" si="588">SUM(E426:F426)</f>
        <v>84</v>
      </c>
      <c r="H426" s="135">
        <v>4</v>
      </c>
      <c r="I426" s="135">
        <v>0</v>
      </c>
      <c r="J426" s="135">
        <f t="shared" ref="J426" si="589">SUM(H426:I426)</f>
        <v>4</v>
      </c>
      <c r="K426" s="135">
        <v>9</v>
      </c>
      <c r="L426" s="135">
        <v>8</v>
      </c>
      <c r="M426" s="135">
        <f t="shared" si="578"/>
        <v>17</v>
      </c>
      <c r="N426" s="135">
        <v>15</v>
      </c>
      <c r="O426" s="135">
        <v>2</v>
      </c>
      <c r="P426" s="135">
        <f t="shared" si="579"/>
        <v>17</v>
      </c>
      <c r="Q426" s="135">
        <v>2</v>
      </c>
      <c r="R426" s="135">
        <v>3</v>
      </c>
      <c r="S426" s="131">
        <f t="shared" si="580"/>
        <v>5</v>
      </c>
      <c r="T426" s="135">
        <v>0</v>
      </c>
      <c r="U426" s="135">
        <v>0</v>
      </c>
      <c r="V426" s="131">
        <f t="shared" si="581"/>
        <v>0</v>
      </c>
      <c r="W426" s="135">
        <v>19</v>
      </c>
      <c r="X426" s="135">
        <v>8</v>
      </c>
      <c r="Y426" s="135">
        <f t="shared" si="582"/>
        <v>27</v>
      </c>
      <c r="Z426" s="135">
        <f>Q426+N426+K426+H426+E426+B426+T426+W426</f>
        <v>498</v>
      </c>
      <c r="AA426" s="135">
        <f t="shared" si="584"/>
        <v>308</v>
      </c>
      <c r="AB426" s="136">
        <f>SUM(Z426:AA426)</f>
        <v>806</v>
      </c>
    </row>
    <row r="427" spans="1:28" ht="13.5" thickBot="1" x14ac:dyDescent="0.25">
      <c r="A427" s="138" t="s">
        <v>3</v>
      </c>
      <c r="B427" s="139">
        <f>SUM(B419:B426)</f>
        <v>8199</v>
      </c>
      <c r="C427" s="140">
        <f t="shared" ref="C427:AA427" si="590">SUM(C419:C426)</f>
        <v>5394</v>
      </c>
      <c r="D427" s="140">
        <f t="shared" si="590"/>
        <v>13547</v>
      </c>
      <c r="E427" s="140">
        <f t="shared" si="590"/>
        <v>1029</v>
      </c>
      <c r="F427" s="140">
        <f t="shared" si="590"/>
        <v>396</v>
      </c>
      <c r="G427" s="140">
        <f t="shared" si="590"/>
        <v>1422</v>
      </c>
      <c r="H427" s="140">
        <f t="shared" si="590"/>
        <v>32</v>
      </c>
      <c r="I427" s="140">
        <f t="shared" si="590"/>
        <v>29</v>
      </c>
      <c r="J427" s="140">
        <f t="shared" si="590"/>
        <v>61</v>
      </c>
      <c r="K427" s="140">
        <f t="shared" si="590"/>
        <v>345</v>
      </c>
      <c r="L427" s="140">
        <f t="shared" si="590"/>
        <v>344</v>
      </c>
      <c r="M427" s="140">
        <f t="shared" si="590"/>
        <v>689</v>
      </c>
      <c r="N427" s="140">
        <f t="shared" si="590"/>
        <v>280</v>
      </c>
      <c r="O427" s="140">
        <f t="shared" si="590"/>
        <v>149</v>
      </c>
      <c r="P427" s="140">
        <f t="shared" si="590"/>
        <v>429</v>
      </c>
      <c r="Q427" s="140">
        <f t="shared" si="590"/>
        <v>174</v>
      </c>
      <c r="R427" s="140">
        <f t="shared" si="590"/>
        <v>209</v>
      </c>
      <c r="S427" s="140">
        <f t="shared" si="590"/>
        <v>383</v>
      </c>
      <c r="T427" s="140">
        <f t="shared" si="590"/>
        <v>11</v>
      </c>
      <c r="U427" s="140">
        <f t="shared" si="590"/>
        <v>5</v>
      </c>
      <c r="V427" s="140">
        <f t="shared" si="590"/>
        <v>16</v>
      </c>
      <c r="W427" s="140">
        <f>SUM(W419:W426)</f>
        <v>183</v>
      </c>
      <c r="X427" s="140">
        <f>SUM(X419:X426)</f>
        <v>127</v>
      </c>
      <c r="Y427" s="140">
        <f>SUM(Y419:Y426)</f>
        <v>310</v>
      </c>
      <c r="Z427" s="140">
        <f t="shared" si="590"/>
        <v>10253</v>
      </c>
      <c r="AA427" s="140">
        <f t="shared" si="590"/>
        <v>6653</v>
      </c>
      <c r="AB427" s="141">
        <f>SUM(AB419:AB426)</f>
        <v>16906</v>
      </c>
    </row>
    <row r="428" spans="1:28" ht="13.5" thickBot="1" x14ac:dyDescent="0.25">
      <c r="A428" s="143"/>
      <c r="U428" s="118"/>
      <c r="V428" s="118"/>
      <c r="Z428" s="144"/>
      <c r="AA428" s="118"/>
      <c r="AB428" s="118"/>
    </row>
    <row r="429" spans="1:28" ht="25.5" x14ac:dyDescent="0.2">
      <c r="A429" s="161" t="s">
        <v>63</v>
      </c>
      <c r="B429" s="152" t="s">
        <v>41</v>
      </c>
      <c r="C429" s="153" t="s">
        <v>41</v>
      </c>
      <c r="D429" s="154" t="s">
        <v>41</v>
      </c>
      <c r="E429" s="155" t="s">
        <v>42</v>
      </c>
      <c r="F429" s="153" t="s">
        <v>42</v>
      </c>
      <c r="G429" s="154" t="s">
        <v>42</v>
      </c>
      <c r="H429" s="157" t="s">
        <v>43</v>
      </c>
      <c r="I429" s="158" t="s">
        <v>43</v>
      </c>
      <c r="J429" s="159" t="s">
        <v>43</v>
      </c>
      <c r="K429" s="155" t="s">
        <v>44</v>
      </c>
      <c r="L429" s="153" t="s">
        <v>44</v>
      </c>
      <c r="M429" s="154" t="s">
        <v>44</v>
      </c>
      <c r="N429" s="155" t="s">
        <v>45</v>
      </c>
      <c r="O429" s="153" t="s">
        <v>45</v>
      </c>
      <c r="P429" s="154" t="s">
        <v>45</v>
      </c>
      <c r="Q429" s="155" t="s">
        <v>46</v>
      </c>
      <c r="R429" s="153" t="s">
        <v>46</v>
      </c>
      <c r="S429" s="154" t="s">
        <v>46</v>
      </c>
      <c r="T429" s="157" t="s">
        <v>47</v>
      </c>
      <c r="U429" s="158" t="s">
        <v>47</v>
      </c>
      <c r="V429" s="159" t="s">
        <v>47</v>
      </c>
      <c r="W429" s="158" t="s">
        <v>86</v>
      </c>
      <c r="X429" s="158" t="s">
        <v>86</v>
      </c>
      <c r="Y429" s="158" t="s">
        <v>86</v>
      </c>
      <c r="Z429" s="155" t="s">
        <v>3</v>
      </c>
      <c r="AA429" s="153" t="s">
        <v>3</v>
      </c>
      <c r="AB429" s="156" t="s">
        <v>3</v>
      </c>
    </row>
    <row r="430" spans="1:28" ht="13.5" thickBot="1" x14ac:dyDescent="0.25">
      <c r="A430" s="162"/>
      <c r="B430" s="122" t="s">
        <v>48</v>
      </c>
      <c r="C430" s="123" t="s">
        <v>49</v>
      </c>
      <c r="D430" s="123" t="s">
        <v>3</v>
      </c>
      <c r="E430" s="122" t="s">
        <v>48</v>
      </c>
      <c r="F430" s="123" t="s">
        <v>49</v>
      </c>
      <c r="G430" s="123" t="s">
        <v>3</v>
      </c>
      <c r="H430" s="122" t="s">
        <v>48</v>
      </c>
      <c r="I430" s="123" t="s">
        <v>49</v>
      </c>
      <c r="J430" s="123" t="s">
        <v>3</v>
      </c>
      <c r="K430" s="122" t="s">
        <v>48</v>
      </c>
      <c r="L430" s="123" t="s">
        <v>49</v>
      </c>
      <c r="M430" s="123" t="s">
        <v>3</v>
      </c>
      <c r="N430" s="122" t="s">
        <v>48</v>
      </c>
      <c r="O430" s="123" t="s">
        <v>49</v>
      </c>
      <c r="P430" s="123" t="s">
        <v>3</v>
      </c>
      <c r="Q430" s="122" t="s">
        <v>48</v>
      </c>
      <c r="R430" s="123" t="s">
        <v>49</v>
      </c>
      <c r="S430" s="123" t="s">
        <v>3</v>
      </c>
      <c r="T430" s="122" t="s">
        <v>48</v>
      </c>
      <c r="U430" s="123" t="s">
        <v>49</v>
      </c>
      <c r="V430" s="123" t="s">
        <v>3</v>
      </c>
      <c r="W430" s="122" t="s">
        <v>48</v>
      </c>
      <c r="X430" s="123" t="s">
        <v>49</v>
      </c>
      <c r="Y430" s="123" t="s">
        <v>3</v>
      </c>
      <c r="Z430" s="122" t="s">
        <v>48</v>
      </c>
      <c r="AA430" s="123" t="s">
        <v>49</v>
      </c>
      <c r="AB430" s="124" t="s">
        <v>3</v>
      </c>
    </row>
    <row r="431" spans="1:28" x14ac:dyDescent="0.2">
      <c r="A431" s="125" t="s">
        <v>4</v>
      </c>
      <c r="B431" s="126">
        <v>3015</v>
      </c>
      <c r="C431" s="127">
        <v>1933</v>
      </c>
      <c r="D431" s="127">
        <f t="shared" ref="D431:D436" si="591">SUM(B431:C431)</f>
        <v>4948</v>
      </c>
      <c r="E431" s="127">
        <v>426</v>
      </c>
      <c r="F431" s="127">
        <v>173</v>
      </c>
      <c r="G431" s="127">
        <f t="shared" ref="G431:G436" si="592">SUM(E431:F431)</f>
        <v>599</v>
      </c>
      <c r="H431" s="127">
        <v>6</v>
      </c>
      <c r="I431" s="127">
        <v>8</v>
      </c>
      <c r="J431" s="127">
        <f t="shared" ref="J431:J436" si="593">SUM(H431:I431)</f>
        <v>14</v>
      </c>
      <c r="K431" s="127">
        <v>111</v>
      </c>
      <c r="L431" s="127">
        <v>107</v>
      </c>
      <c r="M431" s="127">
        <f t="shared" ref="M431:M438" si="594">SUM(K431:L431)</f>
        <v>218</v>
      </c>
      <c r="N431" s="127">
        <v>128</v>
      </c>
      <c r="O431" s="127">
        <v>71</v>
      </c>
      <c r="P431" s="127">
        <f t="shared" ref="P431:P438" si="595">SUM(N431:O431)</f>
        <v>199</v>
      </c>
      <c r="Q431" s="127">
        <v>51</v>
      </c>
      <c r="R431" s="127">
        <v>37</v>
      </c>
      <c r="S431" s="127">
        <f t="shared" ref="S431:S438" si="596">SUM(Q431:R431)</f>
        <v>88</v>
      </c>
      <c r="T431" s="127">
        <v>3</v>
      </c>
      <c r="U431" s="127">
        <v>0</v>
      </c>
      <c r="V431" s="127">
        <f t="shared" ref="V431:V438" si="597">SUM(T431:U431)</f>
        <v>3</v>
      </c>
      <c r="W431" s="127">
        <v>86</v>
      </c>
      <c r="X431" s="127">
        <v>55</v>
      </c>
      <c r="Y431" s="127">
        <f>SUM(W431:X431)</f>
        <v>141</v>
      </c>
      <c r="Z431" s="127">
        <f>Q431+N431+K431+H431+E431+B431+T431+W431</f>
        <v>3826</v>
      </c>
      <c r="AA431" s="127">
        <f>R431+O431+L431+I431+F431+C431+U431+X431</f>
        <v>2384</v>
      </c>
      <c r="AB431" s="128">
        <f>SUM(Z431:AA431)</f>
        <v>6210</v>
      </c>
    </row>
    <row r="432" spans="1:28" x14ac:dyDescent="0.2">
      <c r="A432" s="129" t="s">
        <v>6</v>
      </c>
      <c r="B432" s="130">
        <v>704</v>
      </c>
      <c r="C432" s="131">
        <v>1185</v>
      </c>
      <c r="D432" s="131">
        <f t="shared" si="591"/>
        <v>1889</v>
      </c>
      <c r="E432" s="131">
        <v>107</v>
      </c>
      <c r="F432" s="131">
        <v>94</v>
      </c>
      <c r="G432" s="131">
        <f t="shared" si="592"/>
        <v>201</v>
      </c>
      <c r="H432" s="131">
        <v>3</v>
      </c>
      <c r="I432" s="131">
        <v>9</v>
      </c>
      <c r="J432" s="131">
        <f t="shared" si="593"/>
        <v>12</v>
      </c>
      <c r="K432" s="131">
        <v>63</v>
      </c>
      <c r="L432" s="131">
        <v>76</v>
      </c>
      <c r="M432" s="131">
        <f t="shared" si="594"/>
        <v>139</v>
      </c>
      <c r="N432" s="131">
        <v>32</v>
      </c>
      <c r="O432" s="131">
        <v>20</v>
      </c>
      <c r="P432" s="131">
        <f t="shared" si="595"/>
        <v>52</v>
      </c>
      <c r="Q432" s="131">
        <v>42</v>
      </c>
      <c r="R432" s="131">
        <v>34</v>
      </c>
      <c r="S432" s="131">
        <f t="shared" si="596"/>
        <v>76</v>
      </c>
      <c r="T432" s="131">
        <v>2</v>
      </c>
      <c r="U432" s="131">
        <v>3</v>
      </c>
      <c r="V432" s="131">
        <f t="shared" si="597"/>
        <v>5</v>
      </c>
      <c r="W432" s="131">
        <v>9</v>
      </c>
      <c r="X432" s="131">
        <v>17</v>
      </c>
      <c r="Y432" s="131">
        <f t="shared" ref="Y432:Y438" si="598">SUM(W432:X432)</f>
        <v>26</v>
      </c>
      <c r="Z432" s="131">
        <f t="shared" ref="Z432:Z435" si="599">Q432+N432+K432+H432+E432+B432+T432+W432</f>
        <v>962</v>
      </c>
      <c r="AA432" s="131">
        <f t="shared" ref="AA432:AA438" si="600">R432+O432+L432+I432+F432+C432+U432+X432</f>
        <v>1438</v>
      </c>
      <c r="AB432" s="132">
        <f t="shared" ref="AB432:AB436" si="601">SUM(Z432:AA432)</f>
        <v>2400</v>
      </c>
    </row>
    <row r="433" spans="1:28" x14ac:dyDescent="0.2">
      <c r="A433" s="133" t="s">
        <v>5</v>
      </c>
      <c r="B433" s="130">
        <v>1867</v>
      </c>
      <c r="C433" s="131">
        <v>348</v>
      </c>
      <c r="D433" s="131">
        <f t="shared" si="591"/>
        <v>2215</v>
      </c>
      <c r="E433" s="131">
        <v>174</v>
      </c>
      <c r="F433" s="131">
        <v>30</v>
      </c>
      <c r="G433" s="131">
        <f t="shared" si="592"/>
        <v>204</v>
      </c>
      <c r="H433" s="131">
        <v>9</v>
      </c>
      <c r="I433" s="131">
        <v>3</v>
      </c>
      <c r="J433" s="131">
        <f t="shared" si="593"/>
        <v>12</v>
      </c>
      <c r="K433" s="131">
        <v>41</v>
      </c>
      <c r="L433" s="131">
        <v>8</v>
      </c>
      <c r="M433" s="131">
        <f t="shared" si="594"/>
        <v>49</v>
      </c>
      <c r="N433" s="131">
        <v>35</v>
      </c>
      <c r="O433" s="131">
        <v>10</v>
      </c>
      <c r="P433" s="131">
        <f t="shared" si="595"/>
        <v>45</v>
      </c>
      <c r="Q433" s="131">
        <v>10</v>
      </c>
      <c r="R433" s="131">
        <v>1</v>
      </c>
      <c r="S433" s="131">
        <f t="shared" si="596"/>
        <v>11</v>
      </c>
      <c r="T433" s="131">
        <v>0</v>
      </c>
      <c r="U433" s="131">
        <v>0</v>
      </c>
      <c r="V433" s="131">
        <f t="shared" si="597"/>
        <v>0</v>
      </c>
      <c r="W433" s="131">
        <v>16</v>
      </c>
      <c r="X433" s="131">
        <v>2</v>
      </c>
      <c r="Y433" s="131">
        <f t="shared" si="598"/>
        <v>18</v>
      </c>
      <c r="Z433" s="131">
        <f t="shared" si="599"/>
        <v>2152</v>
      </c>
      <c r="AA433" s="131">
        <f t="shared" si="600"/>
        <v>402</v>
      </c>
      <c r="AB433" s="132">
        <f>SUM(Z433:AA433)</f>
        <v>2554</v>
      </c>
    </row>
    <row r="434" spans="1:28" x14ac:dyDescent="0.2">
      <c r="A434" s="133" t="s">
        <v>7</v>
      </c>
      <c r="B434" s="130">
        <v>162</v>
      </c>
      <c r="C434" s="131">
        <v>1023</v>
      </c>
      <c r="D434" s="131">
        <f t="shared" si="591"/>
        <v>1185</v>
      </c>
      <c r="E434" s="131">
        <v>24</v>
      </c>
      <c r="F434" s="131">
        <v>55</v>
      </c>
      <c r="G434" s="131">
        <f t="shared" si="592"/>
        <v>79</v>
      </c>
      <c r="H434" s="131">
        <v>0</v>
      </c>
      <c r="I434" s="131">
        <v>8</v>
      </c>
      <c r="J434" s="131">
        <f t="shared" si="593"/>
        <v>8</v>
      </c>
      <c r="K434" s="131">
        <v>17</v>
      </c>
      <c r="L434" s="131">
        <v>87</v>
      </c>
      <c r="M434" s="131">
        <f t="shared" si="594"/>
        <v>104</v>
      </c>
      <c r="N434" s="131">
        <v>6</v>
      </c>
      <c r="O434" s="131">
        <v>20</v>
      </c>
      <c r="P434" s="131">
        <f t="shared" si="595"/>
        <v>26</v>
      </c>
      <c r="Q434" s="131">
        <v>35</v>
      </c>
      <c r="R434" s="131">
        <v>115</v>
      </c>
      <c r="S434" s="131">
        <f t="shared" si="596"/>
        <v>150</v>
      </c>
      <c r="T434" s="131">
        <v>0</v>
      </c>
      <c r="U434" s="131">
        <v>3</v>
      </c>
      <c r="V434" s="131">
        <f t="shared" si="597"/>
        <v>3</v>
      </c>
      <c r="W434" s="131">
        <v>5</v>
      </c>
      <c r="X434" s="131">
        <v>15</v>
      </c>
      <c r="Y434" s="131">
        <f t="shared" si="598"/>
        <v>20</v>
      </c>
      <c r="Z434" s="131">
        <f t="shared" si="599"/>
        <v>249</v>
      </c>
      <c r="AA434" s="131">
        <f t="shared" si="600"/>
        <v>1326</v>
      </c>
      <c r="AB434" s="132">
        <f t="shared" si="601"/>
        <v>1575</v>
      </c>
    </row>
    <row r="435" spans="1:28" x14ac:dyDescent="0.2">
      <c r="A435" s="133" t="s">
        <v>9</v>
      </c>
      <c r="B435" s="130">
        <v>1158</v>
      </c>
      <c r="C435" s="131">
        <v>617</v>
      </c>
      <c r="D435" s="131">
        <f t="shared" si="591"/>
        <v>1775</v>
      </c>
      <c r="E435" s="131">
        <v>98</v>
      </c>
      <c r="F435" s="131">
        <v>29</v>
      </c>
      <c r="G435" s="131">
        <f t="shared" si="592"/>
        <v>127</v>
      </c>
      <c r="H435" s="131">
        <v>5</v>
      </c>
      <c r="I435" s="131">
        <v>3</v>
      </c>
      <c r="J435" s="131">
        <f t="shared" si="593"/>
        <v>8</v>
      </c>
      <c r="K435" s="131">
        <v>55</v>
      </c>
      <c r="L435" s="131">
        <v>35</v>
      </c>
      <c r="M435" s="131">
        <f t="shared" si="594"/>
        <v>90</v>
      </c>
      <c r="N435" s="131">
        <v>31</v>
      </c>
      <c r="O435" s="131">
        <v>24</v>
      </c>
      <c r="P435" s="131">
        <f t="shared" si="595"/>
        <v>55</v>
      </c>
      <c r="Q435" s="131">
        <v>15</v>
      </c>
      <c r="R435" s="131">
        <v>5</v>
      </c>
      <c r="S435" s="131">
        <f t="shared" si="596"/>
        <v>20</v>
      </c>
      <c r="T435" s="131">
        <v>3</v>
      </c>
      <c r="U435" s="131">
        <v>1</v>
      </c>
      <c r="V435" s="131">
        <f t="shared" si="597"/>
        <v>4</v>
      </c>
      <c r="W435" s="131">
        <v>30</v>
      </c>
      <c r="X435" s="131">
        <v>15</v>
      </c>
      <c r="Y435" s="131">
        <f t="shared" si="598"/>
        <v>45</v>
      </c>
      <c r="Z435" s="131">
        <f t="shared" si="599"/>
        <v>1395</v>
      </c>
      <c r="AA435" s="131">
        <f t="shared" si="600"/>
        <v>729</v>
      </c>
      <c r="AB435" s="132">
        <f t="shared" si="601"/>
        <v>2124</v>
      </c>
    </row>
    <row r="436" spans="1:28" x14ac:dyDescent="0.2">
      <c r="A436" s="129" t="s">
        <v>8</v>
      </c>
      <c r="B436" s="130">
        <v>1272</v>
      </c>
      <c r="C436" s="131">
        <v>232</v>
      </c>
      <c r="D436" s="131">
        <f t="shared" si="591"/>
        <v>1504</v>
      </c>
      <c r="E436" s="131">
        <v>189</v>
      </c>
      <c r="F436" s="131">
        <v>23</v>
      </c>
      <c r="G436" s="131">
        <f t="shared" si="592"/>
        <v>212</v>
      </c>
      <c r="H436" s="131">
        <v>9</v>
      </c>
      <c r="I436" s="131">
        <v>0</v>
      </c>
      <c r="J436" s="131">
        <f t="shared" si="593"/>
        <v>9</v>
      </c>
      <c r="K436" s="131">
        <v>80</v>
      </c>
      <c r="L436" s="131">
        <v>28</v>
      </c>
      <c r="M436" s="131">
        <f t="shared" si="594"/>
        <v>108</v>
      </c>
      <c r="N436" s="131">
        <v>43</v>
      </c>
      <c r="O436" s="131">
        <v>4</v>
      </c>
      <c r="P436" s="131">
        <f t="shared" si="595"/>
        <v>47</v>
      </c>
      <c r="Q436" s="131">
        <v>12</v>
      </c>
      <c r="R436" s="131">
        <v>4</v>
      </c>
      <c r="S436" s="131">
        <f t="shared" si="596"/>
        <v>16</v>
      </c>
      <c r="T436" s="131">
        <v>4</v>
      </c>
      <c r="U436" s="131">
        <v>2</v>
      </c>
      <c r="V436" s="131">
        <f t="shared" si="597"/>
        <v>6</v>
      </c>
      <c r="W436" s="131">
        <v>16</v>
      </c>
      <c r="X436" s="131">
        <v>4</v>
      </c>
      <c r="Y436" s="131">
        <f t="shared" si="598"/>
        <v>20</v>
      </c>
      <c r="Z436" s="131">
        <f>Q436+N436+K436+H436+E436+B436+T436+W436</f>
        <v>1625</v>
      </c>
      <c r="AA436" s="131">
        <f t="shared" si="600"/>
        <v>297</v>
      </c>
      <c r="AB436" s="132">
        <f t="shared" si="601"/>
        <v>1922</v>
      </c>
    </row>
    <row r="437" spans="1:28" x14ac:dyDescent="0.2">
      <c r="A437" s="129" t="s">
        <v>31</v>
      </c>
      <c r="B437" s="134">
        <v>39</v>
      </c>
      <c r="C437" s="135">
        <v>40</v>
      </c>
      <c r="D437" s="135">
        <v>33</v>
      </c>
      <c r="E437" s="135">
        <v>2</v>
      </c>
      <c r="F437" s="135">
        <v>1</v>
      </c>
      <c r="G437" s="135">
        <v>0</v>
      </c>
      <c r="H437" s="135">
        <v>0</v>
      </c>
      <c r="I437" s="135">
        <v>0</v>
      </c>
      <c r="J437" s="135">
        <v>0</v>
      </c>
      <c r="K437" s="135">
        <v>7</v>
      </c>
      <c r="L437" s="135">
        <v>12</v>
      </c>
      <c r="M437" s="131">
        <f t="shared" si="594"/>
        <v>19</v>
      </c>
      <c r="N437" s="135">
        <v>2</v>
      </c>
      <c r="O437" s="135">
        <v>4</v>
      </c>
      <c r="P437" s="131">
        <f t="shared" si="595"/>
        <v>6</v>
      </c>
      <c r="Q437" s="135">
        <v>1</v>
      </c>
      <c r="R437" s="135">
        <v>1</v>
      </c>
      <c r="S437" s="131">
        <f t="shared" si="596"/>
        <v>2</v>
      </c>
      <c r="T437" s="135">
        <v>0</v>
      </c>
      <c r="U437" s="135">
        <v>0</v>
      </c>
      <c r="V437" s="131">
        <f t="shared" si="597"/>
        <v>0</v>
      </c>
      <c r="W437" s="135">
        <v>0</v>
      </c>
      <c r="X437" s="135">
        <v>2</v>
      </c>
      <c r="Y437" s="135">
        <f t="shared" si="598"/>
        <v>2</v>
      </c>
      <c r="Z437" s="135">
        <f>Q437+N437+K437+H437+E437+B437+T437+W437</f>
        <v>51</v>
      </c>
      <c r="AA437" s="135">
        <f t="shared" si="600"/>
        <v>60</v>
      </c>
      <c r="AB437" s="136">
        <f>SUM(Z437:AA437)</f>
        <v>111</v>
      </c>
    </row>
    <row r="438" spans="1:28" x14ac:dyDescent="0.2">
      <c r="A438" s="137" t="s">
        <v>50</v>
      </c>
      <c r="B438" s="134">
        <v>476</v>
      </c>
      <c r="C438" s="135">
        <v>333</v>
      </c>
      <c r="D438" s="135">
        <f t="shared" ref="D438" si="602">SUM(B438:C438)</f>
        <v>809</v>
      </c>
      <c r="E438" s="135">
        <v>80</v>
      </c>
      <c r="F438" s="135">
        <v>29</v>
      </c>
      <c r="G438" s="135">
        <f t="shared" ref="G438" si="603">SUM(E438:F438)</f>
        <v>109</v>
      </c>
      <c r="H438" s="135">
        <v>3</v>
      </c>
      <c r="I438" s="135">
        <v>0</v>
      </c>
      <c r="J438" s="135">
        <f t="shared" ref="J438" si="604">SUM(H438:I438)</f>
        <v>3</v>
      </c>
      <c r="K438" s="135">
        <v>12</v>
      </c>
      <c r="L438" s="135">
        <v>13</v>
      </c>
      <c r="M438" s="135">
        <f t="shared" si="594"/>
        <v>25</v>
      </c>
      <c r="N438" s="135">
        <v>20</v>
      </c>
      <c r="O438" s="135">
        <v>6</v>
      </c>
      <c r="P438" s="135">
        <f t="shared" si="595"/>
        <v>26</v>
      </c>
      <c r="Q438" s="135">
        <v>3</v>
      </c>
      <c r="R438" s="135">
        <v>4</v>
      </c>
      <c r="S438" s="131">
        <f t="shared" si="596"/>
        <v>7</v>
      </c>
      <c r="T438" s="135">
        <v>0</v>
      </c>
      <c r="U438" s="135">
        <v>0</v>
      </c>
      <c r="V438" s="131">
        <f t="shared" si="597"/>
        <v>0</v>
      </c>
      <c r="W438" s="135">
        <v>27</v>
      </c>
      <c r="X438" s="135">
        <v>11</v>
      </c>
      <c r="Y438" s="135">
        <f t="shared" si="598"/>
        <v>38</v>
      </c>
      <c r="Z438" s="135">
        <f>Q438+N438+K438+H438+E438+B438+T438+W438</f>
        <v>621</v>
      </c>
      <c r="AA438" s="135">
        <f t="shared" si="600"/>
        <v>396</v>
      </c>
      <c r="AB438" s="136">
        <f>SUM(Z438:AA438)</f>
        <v>1017</v>
      </c>
    </row>
    <row r="439" spans="1:28" ht="13.5" thickBot="1" x14ac:dyDescent="0.25">
      <c r="A439" s="138" t="s">
        <v>3</v>
      </c>
      <c r="B439" s="139">
        <f>SUM(B431:B438)</f>
        <v>8693</v>
      </c>
      <c r="C439" s="140">
        <f t="shared" ref="C439:AA439" si="605">SUM(C431:C438)</f>
        <v>5711</v>
      </c>
      <c r="D439" s="140">
        <f t="shared" si="605"/>
        <v>14358</v>
      </c>
      <c r="E439" s="140">
        <f t="shared" si="605"/>
        <v>1100</v>
      </c>
      <c r="F439" s="140">
        <f t="shared" si="605"/>
        <v>434</v>
      </c>
      <c r="G439" s="140">
        <f t="shared" si="605"/>
        <v>1531</v>
      </c>
      <c r="H439" s="140">
        <f t="shared" si="605"/>
        <v>35</v>
      </c>
      <c r="I439" s="140">
        <f t="shared" si="605"/>
        <v>31</v>
      </c>
      <c r="J439" s="140">
        <f t="shared" si="605"/>
        <v>66</v>
      </c>
      <c r="K439" s="140">
        <f t="shared" si="605"/>
        <v>386</v>
      </c>
      <c r="L439" s="140">
        <f t="shared" si="605"/>
        <v>366</v>
      </c>
      <c r="M439" s="140">
        <f t="shared" si="605"/>
        <v>752</v>
      </c>
      <c r="N439" s="140">
        <f t="shared" si="605"/>
        <v>297</v>
      </c>
      <c r="O439" s="140">
        <f t="shared" si="605"/>
        <v>159</v>
      </c>
      <c r="P439" s="140">
        <f t="shared" si="605"/>
        <v>456</v>
      </c>
      <c r="Q439" s="140">
        <f t="shared" si="605"/>
        <v>169</v>
      </c>
      <c r="R439" s="140">
        <f t="shared" si="605"/>
        <v>201</v>
      </c>
      <c r="S439" s="140">
        <f t="shared" si="605"/>
        <v>370</v>
      </c>
      <c r="T439" s="140">
        <f t="shared" si="605"/>
        <v>12</v>
      </c>
      <c r="U439" s="140">
        <f t="shared" si="605"/>
        <v>9</v>
      </c>
      <c r="V439" s="140">
        <f t="shared" si="605"/>
        <v>21</v>
      </c>
      <c r="W439" s="140">
        <f>SUM(W431:W438)</f>
        <v>189</v>
      </c>
      <c r="X439" s="140">
        <f>SUM(X431:X438)</f>
        <v>121</v>
      </c>
      <c r="Y439" s="140">
        <f>SUM(Y431:Y438)</f>
        <v>310</v>
      </c>
      <c r="Z439" s="140">
        <f t="shared" si="605"/>
        <v>10881</v>
      </c>
      <c r="AA439" s="140">
        <f t="shared" si="605"/>
        <v>7032</v>
      </c>
      <c r="AB439" s="141">
        <f>SUM(AB431:AB438)</f>
        <v>17913</v>
      </c>
    </row>
    <row r="440" spans="1:28" ht="13.5" thickBot="1" x14ac:dyDescent="0.25">
      <c r="A440" s="143"/>
      <c r="U440" s="118"/>
      <c r="V440" s="118"/>
      <c r="Z440" s="144"/>
      <c r="AA440" s="118"/>
      <c r="AB440" s="118"/>
    </row>
    <row r="441" spans="1:28" ht="25.5" x14ac:dyDescent="0.2">
      <c r="A441" s="161" t="s">
        <v>97</v>
      </c>
      <c r="B441" s="152" t="s">
        <v>41</v>
      </c>
      <c r="C441" s="153" t="s">
        <v>41</v>
      </c>
      <c r="D441" s="154" t="s">
        <v>41</v>
      </c>
      <c r="E441" s="155" t="s">
        <v>42</v>
      </c>
      <c r="F441" s="153" t="s">
        <v>42</v>
      </c>
      <c r="G441" s="154" t="s">
        <v>42</v>
      </c>
      <c r="H441" s="157" t="s">
        <v>43</v>
      </c>
      <c r="I441" s="158" t="s">
        <v>43</v>
      </c>
      <c r="J441" s="159" t="s">
        <v>43</v>
      </c>
      <c r="K441" s="155" t="s">
        <v>44</v>
      </c>
      <c r="L441" s="153" t="s">
        <v>44</v>
      </c>
      <c r="M441" s="154" t="s">
        <v>44</v>
      </c>
      <c r="N441" s="155" t="s">
        <v>45</v>
      </c>
      <c r="O441" s="153" t="s">
        <v>45</v>
      </c>
      <c r="P441" s="154" t="s">
        <v>45</v>
      </c>
      <c r="Q441" s="155" t="s">
        <v>46</v>
      </c>
      <c r="R441" s="153" t="s">
        <v>46</v>
      </c>
      <c r="S441" s="154" t="s">
        <v>46</v>
      </c>
      <c r="T441" s="157" t="s">
        <v>47</v>
      </c>
      <c r="U441" s="158" t="s">
        <v>47</v>
      </c>
      <c r="V441" s="159" t="s">
        <v>47</v>
      </c>
      <c r="W441" s="158" t="s">
        <v>86</v>
      </c>
      <c r="X441" s="158" t="s">
        <v>86</v>
      </c>
      <c r="Y441" s="158" t="s">
        <v>86</v>
      </c>
      <c r="Z441" s="155" t="s">
        <v>3</v>
      </c>
      <c r="AA441" s="153" t="s">
        <v>3</v>
      </c>
      <c r="AB441" s="156" t="s">
        <v>3</v>
      </c>
    </row>
    <row r="442" spans="1:28" ht="13.5" thickBot="1" x14ac:dyDescent="0.25">
      <c r="A442" s="162"/>
      <c r="B442" s="122" t="s">
        <v>48</v>
      </c>
      <c r="C442" s="123" t="s">
        <v>49</v>
      </c>
      <c r="D442" s="123" t="s">
        <v>3</v>
      </c>
      <c r="E442" s="122" t="s">
        <v>48</v>
      </c>
      <c r="F442" s="123" t="s">
        <v>49</v>
      </c>
      <c r="G442" s="123" t="s">
        <v>3</v>
      </c>
      <c r="H442" s="122" t="s">
        <v>48</v>
      </c>
      <c r="I442" s="123" t="s">
        <v>49</v>
      </c>
      <c r="J442" s="123" t="s">
        <v>3</v>
      </c>
      <c r="K442" s="122" t="s">
        <v>48</v>
      </c>
      <c r="L442" s="123" t="s">
        <v>49</v>
      </c>
      <c r="M442" s="123" t="s">
        <v>3</v>
      </c>
      <c r="N442" s="122" t="s">
        <v>48</v>
      </c>
      <c r="O442" s="123" t="s">
        <v>49</v>
      </c>
      <c r="P442" s="123" t="s">
        <v>3</v>
      </c>
      <c r="Q442" s="122" t="s">
        <v>48</v>
      </c>
      <c r="R442" s="123" t="s">
        <v>49</v>
      </c>
      <c r="S442" s="123" t="s">
        <v>3</v>
      </c>
      <c r="T442" s="122" t="s">
        <v>48</v>
      </c>
      <c r="U442" s="123" t="s">
        <v>49</v>
      </c>
      <c r="V442" s="123" t="s">
        <v>3</v>
      </c>
      <c r="W442" s="122" t="s">
        <v>48</v>
      </c>
      <c r="X442" s="123" t="s">
        <v>49</v>
      </c>
      <c r="Y442" s="123" t="s">
        <v>3</v>
      </c>
      <c r="Z442" s="122" t="s">
        <v>48</v>
      </c>
      <c r="AA442" s="123" t="s">
        <v>49</v>
      </c>
      <c r="AB442" s="124" t="s">
        <v>3</v>
      </c>
    </row>
    <row r="443" spans="1:28" x14ac:dyDescent="0.2">
      <c r="A443" s="125" t="s">
        <v>4</v>
      </c>
      <c r="B443" s="126">
        <v>598</v>
      </c>
      <c r="C443" s="127">
        <v>392</v>
      </c>
      <c r="D443" s="127">
        <f t="shared" ref="D443:D449" si="606">SUM(B443:C443)</f>
        <v>990</v>
      </c>
      <c r="E443" s="127">
        <v>66</v>
      </c>
      <c r="F443" s="127">
        <v>32</v>
      </c>
      <c r="G443" s="127">
        <f t="shared" ref="G443:G449" si="607">SUM(E443:F443)</f>
        <v>98</v>
      </c>
      <c r="H443" s="127">
        <v>1</v>
      </c>
      <c r="I443" s="127">
        <v>2</v>
      </c>
      <c r="J443" s="127">
        <f t="shared" ref="J443:J449" si="608">SUM(H443:I443)</f>
        <v>3</v>
      </c>
      <c r="K443" s="127">
        <v>31</v>
      </c>
      <c r="L443" s="127">
        <v>21</v>
      </c>
      <c r="M443" s="127">
        <f t="shared" ref="M443:M449" si="609">SUM(K443:L443)</f>
        <v>52</v>
      </c>
      <c r="N443" s="127">
        <v>29</v>
      </c>
      <c r="O443" s="127">
        <v>16</v>
      </c>
      <c r="P443" s="127">
        <f t="shared" ref="P443:P449" si="610">SUM(N443:O443)</f>
        <v>45</v>
      </c>
      <c r="Q443" s="127">
        <v>10</v>
      </c>
      <c r="R443" s="127">
        <v>6</v>
      </c>
      <c r="S443" s="127">
        <f t="shared" ref="S443:S449" si="611">SUM(Q443:R443)</f>
        <v>16</v>
      </c>
      <c r="T443" s="127">
        <v>1</v>
      </c>
      <c r="U443" s="127">
        <v>0</v>
      </c>
      <c r="V443" s="127">
        <f t="shared" ref="V443:V449" si="612">SUM(T443:U443)</f>
        <v>1</v>
      </c>
      <c r="W443" s="127">
        <v>8</v>
      </c>
      <c r="X443" s="127">
        <v>15</v>
      </c>
      <c r="Y443" s="127">
        <f>SUM(W443:X443)</f>
        <v>23</v>
      </c>
      <c r="Z443" s="127">
        <f>Q443+N443+K443+H443+E443+B443+T443+W443</f>
        <v>744</v>
      </c>
      <c r="AA443" s="127">
        <f>R443+O443+L443+I443+F443+C443+U443+X443</f>
        <v>484</v>
      </c>
      <c r="AB443" s="128">
        <f t="shared" ref="AB443:AB448" si="613">SUM(Z443:AA443)</f>
        <v>1228</v>
      </c>
    </row>
    <row r="444" spans="1:28" x14ac:dyDescent="0.2">
      <c r="A444" s="129" t="s">
        <v>6</v>
      </c>
      <c r="B444" s="130">
        <v>215</v>
      </c>
      <c r="C444" s="131">
        <v>362</v>
      </c>
      <c r="D444" s="131">
        <f t="shared" si="606"/>
        <v>577</v>
      </c>
      <c r="E444" s="131">
        <v>21</v>
      </c>
      <c r="F444" s="131">
        <v>22</v>
      </c>
      <c r="G444" s="131">
        <f t="shared" si="607"/>
        <v>43</v>
      </c>
      <c r="H444" s="131">
        <v>0</v>
      </c>
      <c r="I444" s="131">
        <v>0</v>
      </c>
      <c r="J444" s="131">
        <f t="shared" si="608"/>
        <v>0</v>
      </c>
      <c r="K444" s="131">
        <v>25</v>
      </c>
      <c r="L444" s="131">
        <v>22</v>
      </c>
      <c r="M444" s="131">
        <f t="shared" si="609"/>
        <v>47</v>
      </c>
      <c r="N444" s="131">
        <v>8</v>
      </c>
      <c r="O444" s="131">
        <v>7</v>
      </c>
      <c r="P444" s="131">
        <f t="shared" si="610"/>
        <v>15</v>
      </c>
      <c r="Q444" s="131">
        <v>18</v>
      </c>
      <c r="R444" s="131">
        <v>7</v>
      </c>
      <c r="S444" s="131">
        <f t="shared" si="611"/>
        <v>25</v>
      </c>
      <c r="T444" s="131">
        <v>0</v>
      </c>
      <c r="U444" s="131">
        <v>0</v>
      </c>
      <c r="V444" s="131">
        <f t="shared" si="612"/>
        <v>0</v>
      </c>
      <c r="W444" s="131">
        <v>2</v>
      </c>
      <c r="X444" s="131">
        <v>1</v>
      </c>
      <c r="Y444" s="131">
        <f t="shared" ref="Y444:Y449" si="614">SUM(W444:X444)</f>
        <v>3</v>
      </c>
      <c r="Z444" s="131">
        <f t="shared" ref="Z444:Z447" si="615">Q444+N444+K444+H444+E444+B444+T444+W444</f>
        <v>289</v>
      </c>
      <c r="AA444" s="131">
        <f t="shared" ref="AA444:AA449" si="616">R444+O444+L444+I444+F444+C444+U444+X444</f>
        <v>421</v>
      </c>
      <c r="AB444" s="132">
        <f t="shared" si="613"/>
        <v>710</v>
      </c>
    </row>
    <row r="445" spans="1:28" x14ac:dyDescent="0.2">
      <c r="A445" s="133" t="s">
        <v>5</v>
      </c>
      <c r="B445" s="130">
        <v>601</v>
      </c>
      <c r="C445" s="131">
        <v>119</v>
      </c>
      <c r="D445" s="131">
        <f t="shared" si="606"/>
        <v>720</v>
      </c>
      <c r="E445" s="131">
        <v>53</v>
      </c>
      <c r="F445" s="131">
        <v>4</v>
      </c>
      <c r="G445" s="131">
        <f t="shared" si="607"/>
        <v>57</v>
      </c>
      <c r="H445" s="131">
        <v>2</v>
      </c>
      <c r="I445" s="131">
        <v>1</v>
      </c>
      <c r="J445" s="131">
        <f t="shared" si="608"/>
        <v>3</v>
      </c>
      <c r="K445" s="131">
        <v>10</v>
      </c>
      <c r="L445" s="131">
        <v>5</v>
      </c>
      <c r="M445" s="131">
        <f t="shared" si="609"/>
        <v>15</v>
      </c>
      <c r="N445" s="131">
        <v>9</v>
      </c>
      <c r="O445" s="131">
        <v>1</v>
      </c>
      <c r="P445" s="131">
        <f t="shared" si="610"/>
        <v>10</v>
      </c>
      <c r="Q445" s="131">
        <v>8</v>
      </c>
      <c r="R445" s="131">
        <v>0</v>
      </c>
      <c r="S445" s="131">
        <f t="shared" si="611"/>
        <v>8</v>
      </c>
      <c r="T445" s="131">
        <v>0</v>
      </c>
      <c r="U445" s="131">
        <v>0</v>
      </c>
      <c r="V445" s="131">
        <f t="shared" si="612"/>
        <v>0</v>
      </c>
      <c r="W445" s="131">
        <v>2</v>
      </c>
      <c r="X445" s="131">
        <v>0</v>
      </c>
      <c r="Y445" s="131">
        <f t="shared" si="614"/>
        <v>2</v>
      </c>
      <c r="Z445" s="131">
        <f t="shared" si="615"/>
        <v>685</v>
      </c>
      <c r="AA445" s="131">
        <f t="shared" si="616"/>
        <v>130</v>
      </c>
      <c r="AB445" s="132">
        <f t="shared" si="613"/>
        <v>815</v>
      </c>
    </row>
    <row r="446" spans="1:28" x14ac:dyDescent="0.2">
      <c r="A446" s="133" t="s">
        <v>7</v>
      </c>
      <c r="B446" s="130">
        <v>39</v>
      </c>
      <c r="C446" s="131">
        <v>198</v>
      </c>
      <c r="D446" s="131">
        <f t="shared" si="606"/>
        <v>237</v>
      </c>
      <c r="E446" s="131">
        <v>8</v>
      </c>
      <c r="F446" s="131">
        <v>10</v>
      </c>
      <c r="G446" s="131">
        <f t="shared" si="607"/>
        <v>18</v>
      </c>
      <c r="H446" s="131">
        <v>0</v>
      </c>
      <c r="I446" s="131">
        <v>2</v>
      </c>
      <c r="J446" s="131">
        <f t="shared" si="608"/>
        <v>2</v>
      </c>
      <c r="K446" s="131">
        <v>4</v>
      </c>
      <c r="L446" s="131">
        <v>25</v>
      </c>
      <c r="M446" s="131">
        <f t="shared" si="609"/>
        <v>29</v>
      </c>
      <c r="N446" s="131">
        <v>2</v>
      </c>
      <c r="O446" s="131">
        <v>3</v>
      </c>
      <c r="P446" s="131">
        <f t="shared" si="610"/>
        <v>5</v>
      </c>
      <c r="Q446" s="131">
        <v>7</v>
      </c>
      <c r="R446" s="131">
        <v>19</v>
      </c>
      <c r="S446" s="131">
        <f t="shared" si="611"/>
        <v>26</v>
      </c>
      <c r="T446" s="131">
        <v>0</v>
      </c>
      <c r="U446" s="131">
        <v>0</v>
      </c>
      <c r="V446" s="131">
        <f t="shared" si="612"/>
        <v>0</v>
      </c>
      <c r="W446" s="131">
        <v>0</v>
      </c>
      <c r="X446" s="131">
        <v>0</v>
      </c>
      <c r="Y446" s="131">
        <f t="shared" si="614"/>
        <v>0</v>
      </c>
      <c r="Z446" s="131">
        <f t="shared" si="615"/>
        <v>60</v>
      </c>
      <c r="AA446" s="131">
        <f t="shared" si="616"/>
        <v>257</v>
      </c>
      <c r="AB446" s="132">
        <f t="shared" si="613"/>
        <v>317</v>
      </c>
    </row>
    <row r="447" spans="1:28" x14ac:dyDescent="0.2">
      <c r="A447" s="133" t="s">
        <v>9</v>
      </c>
      <c r="B447" s="130">
        <v>234</v>
      </c>
      <c r="C447" s="131">
        <v>137</v>
      </c>
      <c r="D447" s="131">
        <f t="shared" si="606"/>
        <v>371</v>
      </c>
      <c r="E447" s="131">
        <v>15</v>
      </c>
      <c r="F447" s="131">
        <v>6</v>
      </c>
      <c r="G447" s="131">
        <f t="shared" si="607"/>
        <v>21</v>
      </c>
      <c r="H447" s="131">
        <v>0</v>
      </c>
      <c r="I447" s="131">
        <v>0</v>
      </c>
      <c r="J447" s="131">
        <f t="shared" si="608"/>
        <v>0</v>
      </c>
      <c r="K447" s="131">
        <v>22</v>
      </c>
      <c r="L447" s="131">
        <v>11</v>
      </c>
      <c r="M447" s="131">
        <f t="shared" si="609"/>
        <v>33</v>
      </c>
      <c r="N447" s="131">
        <v>10</v>
      </c>
      <c r="O447" s="131">
        <v>4</v>
      </c>
      <c r="P447" s="131">
        <f t="shared" si="610"/>
        <v>14</v>
      </c>
      <c r="Q447" s="131">
        <v>3</v>
      </c>
      <c r="R447" s="131">
        <v>0</v>
      </c>
      <c r="S447" s="131">
        <f t="shared" si="611"/>
        <v>3</v>
      </c>
      <c r="T447" s="131">
        <v>1</v>
      </c>
      <c r="U447" s="131">
        <v>0</v>
      </c>
      <c r="V447" s="131">
        <f t="shared" si="612"/>
        <v>1</v>
      </c>
      <c r="W447" s="131">
        <v>5</v>
      </c>
      <c r="X447" s="131">
        <v>3</v>
      </c>
      <c r="Y447" s="131">
        <f t="shared" si="614"/>
        <v>8</v>
      </c>
      <c r="Z447" s="131">
        <f t="shared" si="615"/>
        <v>290</v>
      </c>
      <c r="AA447" s="131">
        <f t="shared" si="616"/>
        <v>161</v>
      </c>
      <c r="AB447" s="132">
        <f t="shared" si="613"/>
        <v>451</v>
      </c>
    </row>
    <row r="448" spans="1:28" x14ac:dyDescent="0.2">
      <c r="A448" s="129" t="s">
        <v>8</v>
      </c>
      <c r="B448" s="130">
        <v>314</v>
      </c>
      <c r="C448" s="131">
        <v>73</v>
      </c>
      <c r="D448" s="131">
        <f t="shared" si="606"/>
        <v>387</v>
      </c>
      <c r="E448" s="131">
        <v>54</v>
      </c>
      <c r="F448" s="131">
        <v>9</v>
      </c>
      <c r="G448" s="131">
        <f t="shared" si="607"/>
        <v>63</v>
      </c>
      <c r="H448" s="131">
        <v>3</v>
      </c>
      <c r="I448" s="131">
        <v>0</v>
      </c>
      <c r="J448" s="131">
        <f t="shared" si="608"/>
        <v>3</v>
      </c>
      <c r="K448" s="131">
        <v>22</v>
      </c>
      <c r="L448" s="131">
        <v>9</v>
      </c>
      <c r="M448" s="131">
        <f t="shared" si="609"/>
        <v>31</v>
      </c>
      <c r="N448" s="131">
        <v>10</v>
      </c>
      <c r="O448" s="131">
        <v>0</v>
      </c>
      <c r="P448" s="131">
        <f t="shared" si="610"/>
        <v>10</v>
      </c>
      <c r="Q448" s="131">
        <v>5</v>
      </c>
      <c r="R448" s="131">
        <v>1</v>
      </c>
      <c r="S448" s="131">
        <f t="shared" si="611"/>
        <v>6</v>
      </c>
      <c r="T448" s="131">
        <v>1</v>
      </c>
      <c r="U448" s="131">
        <v>1</v>
      </c>
      <c r="V448" s="131">
        <f t="shared" si="612"/>
        <v>2</v>
      </c>
      <c r="W448" s="131">
        <v>4</v>
      </c>
      <c r="X448" s="131">
        <v>1</v>
      </c>
      <c r="Y448" s="131">
        <f t="shared" si="614"/>
        <v>5</v>
      </c>
      <c r="Z448" s="131">
        <f>Q448+N448+K448+H448+E448+B448+T448+W448</f>
        <v>413</v>
      </c>
      <c r="AA448" s="131">
        <f t="shared" si="616"/>
        <v>94</v>
      </c>
      <c r="AB448" s="132">
        <f t="shared" si="613"/>
        <v>507</v>
      </c>
    </row>
    <row r="449" spans="1:28" x14ac:dyDescent="0.2">
      <c r="A449" s="137" t="s">
        <v>50</v>
      </c>
      <c r="B449" s="134">
        <v>55</v>
      </c>
      <c r="C449" s="135">
        <v>43</v>
      </c>
      <c r="D449" s="135">
        <f t="shared" si="606"/>
        <v>98</v>
      </c>
      <c r="E449" s="135">
        <v>9</v>
      </c>
      <c r="F449" s="135">
        <v>5</v>
      </c>
      <c r="G449" s="135">
        <f t="shared" si="607"/>
        <v>14</v>
      </c>
      <c r="H449" s="135">
        <v>0</v>
      </c>
      <c r="I449" s="135">
        <v>0</v>
      </c>
      <c r="J449" s="135">
        <f t="shared" si="608"/>
        <v>0</v>
      </c>
      <c r="K449" s="135">
        <v>4</v>
      </c>
      <c r="L449" s="135">
        <v>5</v>
      </c>
      <c r="M449" s="135">
        <f t="shared" si="609"/>
        <v>9</v>
      </c>
      <c r="N449" s="135">
        <v>4</v>
      </c>
      <c r="O449" s="135">
        <v>1</v>
      </c>
      <c r="P449" s="135">
        <f t="shared" si="610"/>
        <v>5</v>
      </c>
      <c r="Q449" s="135">
        <v>2</v>
      </c>
      <c r="R449" s="135">
        <v>0</v>
      </c>
      <c r="S449" s="131">
        <f t="shared" si="611"/>
        <v>2</v>
      </c>
      <c r="T449" s="135">
        <v>0</v>
      </c>
      <c r="U449" s="135">
        <v>0</v>
      </c>
      <c r="V449" s="131">
        <f t="shared" si="612"/>
        <v>0</v>
      </c>
      <c r="W449" s="135">
        <v>0</v>
      </c>
      <c r="X449" s="135">
        <v>0</v>
      </c>
      <c r="Y449" s="135">
        <f t="shared" si="614"/>
        <v>0</v>
      </c>
      <c r="Z449" s="135">
        <f>Q449+N449+K449+H449+E449+B449+T449+W449</f>
        <v>74</v>
      </c>
      <c r="AA449" s="135">
        <f t="shared" si="616"/>
        <v>54</v>
      </c>
      <c r="AB449" s="136">
        <f t="shared" ref="AB449" si="617">SUM(Z449:AA449)</f>
        <v>128</v>
      </c>
    </row>
    <row r="450" spans="1:28" ht="13.5" thickBot="1" x14ac:dyDescent="0.25">
      <c r="A450" s="138" t="s">
        <v>3</v>
      </c>
      <c r="B450" s="139">
        <f t="shared" ref="B450:AB450" si="618">SUM(B443:B449)</f>
        <v>2056</v>
      </c>
      <c r="C450" s="140">
        <f t="shared" si="618"/>
        <v>1324</v>
      </c>
      <c r="D450" s="140">
        <f t="shared" si="618"/>
        <v>3380</v>
      </c>
      <c r="E450" s="140">
        <f t="shared" si="618"/>
        <v>226</v>
      </c>
      <c r="F450" s="140">
        <f t="shared" si="618"/>
        <v>88</v>
      </c>
      <c r="G450" s="140">
        <f t="shared" si="618"/>
        <v>314</v>
      </c>
      <c r="H450" s="140">
        <f t="shared" si="618"/>
        <v>6</v>
      </c>
      <c r="I450" s="140">
        <f t="shared" si="618"/>
        <v>5</v>
      </c>
      <c r="J450" s="140">
        <f t="shared" si="618"/>
        <v>11</v>
      </c>
      <c r="K450" s="140">
        <f t="shared" si="618"/>
        <v>118</v>
      </c>
      <c r="L450" s="140">
        <f t="shared" si="618"/>
        <v>98</v>
      </c>
      <c r="M450" s="140">
        <f t="shared" si="618"/>
        <v>216</v>
      </c>
      <c r="N450" s="140">
        <f t="shared" si="618"/>
        <v>72</v>
      </c>
      <c r="O450" s="140">
        <f t="shared" si="618"/>
        <v>32</v>
      </c>
      <c r="P450" s="140">
        <f t="shared" si="618"/>
        <v>104</v>
      </c>
      <c r="Q450" s="140">
        <f t="shared" si="618"/>
        <v>53</v>
      </c>
      <c r="R450" s="140">
        <f t="shared" si="618"/>
        <v>33</v>
      </c>
      <c r="S450" s="140">
        <f t="shared" si="618"/>
        <v>86</v>
      </c>
      <c r="T450" s="140">
        <f t="shared" si="618"/>
        <v>3</v>
      </c>
      <c r="U450" s="140">
        <f t="shared" si="618"/>
        <v>1</v>
      </c>
      <c r="V450" s="140">
        <f t="shared" si="618"/>
        <v>4</v>
      </c>
      <c r="W450" s="140">
        <f t="shared" si="618"/>
        <v>21</v>
      </c>
      <c r="X450" s="140">
        <f t="shared" si="618"/>
        <v>20</v>
      </c>
      <c r="Y450" s="140">
        <f t="shared" si="618"/>
        <v>41</v>
      </c>
      <c r="Z450" s="140">
        <f t="shared" si="618"/>
        <v>2555</v>
      </c>
      <c r="AA450" s="140">
        <f t="shared" si="618"/>
        <v>1601</v>
      </c>
      <c r="AB450" s="141">
        <f t="shared" si="618"/>
        <v>4156</v>
      </c>
    </row>
    <row r="451" spans="1:28" x14ac:dyDescent="0.2">
      <c r="V451" s="118"/>
      <c r="Z451" s="142"/>
    </row>
    <row r="452" spans="1:28" ht="13.5" thickBot="1" x14ac:dyDescent="0.25">
      <c r="A452" s="118" t="s">
        <v>115</v>
      </c>
      <c r="V452" s="118"/>
      <c r="Z452" s="120"/>
    </row>
    <row r="453" spans="1:28" ht="25.5" x14ac:dyDescent="0.2">
      <c r="A453" s="161" t="s">
        <v>98</v>
      </c>
      <c r="B453" s="152" t="s">
        <v>41</v>
      </c>
      <c r="C453" s="153" t="s">
        <v>41</v>
      </c>
      <c r="D453" s="154" t="s">
        <v>41</v>
      </c>
      <c r="E453" s="155" t="s">
        <v>42</v>
      </c>
      <c r="F453" s="153" t="s">
        <v>42</v>
      </c>
      <c r="G453" s="154" t="s">
        <v>42</v>
      </c>
      <c r="H453" s="157" t="s">
        <v>43</v>
      </c>
      <c r="I453" s="158" t="s">
        <v>43</v>
      </c>
      <c r="J453" s="159" t="s">
        <v>43</v>
      </c>
      <c r="K453" s="155" t="s">
        <v>44</v>
      </c>
      <c r="L453" s="153" t="s">
        <v>44</v>
      </c>
      <c r="M453" s="154" t="s">
        <v>44</v>
      </c>
      <c r="N453" s="155" t="s">
        <v>45</v>
      </c>
      <c r="O453" s="153" t="s">
        <v>45</v>
      </c>
      <c r="P453" s="154" t="s">
        <v>45</v>
      </c>
      <c r="Q453" s="155" t="s">
        <v>46</v>
      </c>
      <c r="R453" s="153" t="s">
        <v>46</v>
      </c>
      <c r="S453" s="154" t="s">
        <v>46</v>
      </c>
      <c r="T453" s="157" t="s">
        <v>47</v>
      </c>
      <c r="U453" s="158" t="s">
        <v>47</v>
      </c>
      <c r="V453" s="159" t="s">
        <v>47</v>
      </c>
      <c r="W453" s="158" t="s">
        <v>86</v>
      </c>
      <c r="X453" s="158" t="s">
        <v>86</v>
      </c>
      <c r="Y453" s="158" t="s">
        <v>86</v>
      </c>
      <c r="Z453" s="155" t="s">
        <v>3</v>
      </c>
      <c r="AA453" s="153" t="s">
        <v>3</v>
      </c>
      <c r="AB453" s="156" t="s">
        <v>3</v>
      </c>
    </row>
    <row r="454" spans="1:28" ht="13.5" thickBot="1" x14ac:dyDescent="0.25">
      <c r="A454" s="162"/>
      <c r="B454" s="122" t="s">
        <v>48</v>
      </c>
      <c r="C454" s="123" t="s">
        <v>49</v>
      </c>
      <c r="D454" s="123" t="s">
        <v>3</v>
      </c>
      <c r="E454" s="122" t="s">
        <v>48</v>
      </c>
      <c r="F454" s="123" t="s">
        <v>49</v>
      </c>
      <c r="G454" s="123" t="s">
        <v>3</v>
      </c>
      <c r="H454" s="122" t="s">
        <v>48</v>
      </c>
      <c r="I454" s="123" t="s">
        <v>49</v>
      </c>
      <c r="J454" s="123" t="s">
        <v>3</v>
      </c>
      <c r="K454" s="122" t="s">
        <v>48</v>
      </c>
      <c r="L454" s="123" t="s">
        <v>49</v>
      </c>
      <c r="M454" s="123" t="s">
        <v>3</v>
      </c>
      <c r="N454" s="122" t="s">
        <v>48</v>
      </c>
      <c r="O454" s="123" t="s">
        <v>49</v>
      </c>
      <c r="P454" s="123" t="s">
        <v>3</v>
      </c>
      <c r="Q454" s="122" t="s">
        <v>48</v>
      </c>
      <c r="R454" s="123" t="s">
        <v>49</v>
      </c>
      <c r="S454" s="123" t="s">
        <v>3</v>
      </c>
      <c r="T454" s="122" t="s">
        <v>48</v>
      </c>
      <c r="U454" s="123" t="s">
        <v>49</v>
      </c>
      <c r="V454" s="123" t="s">
        <v>3</v>
      </c>
      <c r="W454" s="122" t="s">
        <v>48</v>
      </c>
      <c r="X454" s="123" t="s">
        <v>49</v>
      </c>
      <c r="Y454" s="123" t="s">
        <v>3</v>
      </c>
      <c r="Z454" s="122" t="s">
        <v>48</v>
      </c>
      <c r="AA454" s="123" t="s">
        <v>49</v>
      </c>
      <c r="AB454" s="124" t="s">
        <v>3</v>
      </c>
    </row>
    <row r="455" spans="1:28" x14ac:dyDescent="0.2">
      <c r="A455" s="125" t="s">
        <v>4</v>
      </c>
      <c r="B455" s="126">
        <v>1024</v>
      </c>
      <c r="C455" s="127">
        <v>584</v>
      </c>
      <c r="D455" s="127">
        <f t="shared" ref="D455:D461" si="619">SUM(B455:C455)</f>
        <v>1608</v>
      </c>
      <c r="E455" s="127">
        <v>97</v>
      </c>
      <c r="F455" s="127">
        <v>44</v>
      </c>
      <c r="G455" s="127">
        <f t="shared" ref="G455:G461" si="620">SUM(E455:F455)</f>
        <v>141</v>
      </c>
      <c r="H455" s="127">
        <v>1</v>
      </c>
      <c r="I455" s="127">
        <v>0</v>
      </c>
      <c r="J455" s="127">
        <f t="shared" ref="J455:J461" si="621">SUM(H455:I455)</f>
        <v>1</v>
      </c>
      <c r="K455" s="127">
        <v>39</v>
      </c>
      <c r="L455" s="127">
        <v>44</v>
      </c>
      <c r="M455" s="127">
        <f t="shared" ref="M455:M461" si="622">SUM(K455:L455)</f>
        <v>83</v>
      </c>
      <c r="N455" s="127">
        <v>41</v>
      </c>
      <c r="O455" s="127">
        <v>22</v>
      </c>
      <c r="P455" s="127">
        <f t="shared" ref="P455:P461" si="623">SUM(N455:O455)</f>
        <v>63</v>
      </c>
      <c r="Q455" s="127">
        <v>13</v>
      </c>
      <c r="R455" s="127">
        <v>9</v>
      </c>
      <c r="S455" s="127">
        <f t="shared" ref="S455:S461" si="624">SUM(Q455:R455)</f>
        <v>22</v>
      </c>
      <c r="T455" s="127">
        <v>0</v>
      </c>
      <c r="U455" s="127">
        <v>0</v>
      </c>
      <c r="V455" s="127">
        <f t="shared" ref="V455:V461" si="625">SUM(T455:U455)</f>
        <v>0</v>
      </c>
      <c r="W455" s="127">
        <v>17</v>
      </c>
      <c r="X455" s="127">
        <v>11</v>
      </c>
      <c r="Y455" s="127">
        <f>SUM(W455:X455)</f>
        <v>28</v>
      </c>
      <c r="Z455" s="127">
        <f>Q455+N455+K455+H455+E455+B455+T455+W455</f>
        <v>1232</v>
      </c>
      <c r="AA455" s="127">
        <f>R455+O455+L455+I455+F455+C455+U455+X455</f>
        <v>714</v>
      </c>
      <c r="AB455" s="128">
        <f t="shared" ref="AB455:AB460" si="626">SUM(Z455:AA455)</f>
        <v>1946</v>
      </c>
    </row>
    <row r="456" spans="1:28" x14ac:dyDescent="0.2">
      <c r="A456" s="129" t="s">
        <v>6</v>
      </c>
      <c r="B456" s="130">
        <v>276</v>
      </c>
      <c r="C456" s="131">
        <v>476</v>
      </c>
      <c r="D456" s="131">
        <f t="shared" si="619"/>
        <v>752</v>
      </c>
      <c r="E456" s="131">
        <v>30</v>
      </c>
      <c r="F456" s="131">
        <v>21</v>
      </c>
      <c r="G456" s="131">
        <f t="shared" si="620"/>
        <v>51</v>
      </c>
      <c r="H456" s="131">
        <v>1</v>
      </c>
      <c r="I456" s="131">
        <v>2</v>
      </c>
      <c r="J456" s="131">
        <f t="shared" si="621"/>
        <v>3</v>
      </c>
      <c r="K456" s="131">
        <v>29</v>
      </c>
      <c r="L456" s="131">
        <v>41</v>
      </c>
      <c r="M456" s="131">
        <f t="shared" si="622"/>
        <v>70</v>
      </c>
      <c r="N456" s="131">
        <v>12</v>
      </c>
      <c r="O456" s="131">
        <v>13</v>
      </c>
      <c r="P456" s="131">
        <f t="shared" si="623"/>
        <v>25</v>
      </c>
      <c r="Q456" s="131">
        <v>20</v>
      </c>
      <c r="R456" s="131">
        <v>13</v>
      </c>
      <c r="S456" s="131">
        <f t="shared" si="624"/>
        <v>33</v>
      </c>
      <c r="T456" s="131">
        <v>0</v>
      </c>
      <c r="U456" s="131">
        <v>0</v>
      </c>
      <c r="V456" s="131">
        <f t="shared" si="625"/>
        <v>0</v>
      </c>
      <c r="W456" s="131">
        <v>4</v>
      </c>
      <c r="X456" s="131">
        <v>2</v>
      </c>
      <c r="Y456" s="131">
        <f t="shared" ref="Y456:Y461" si="627">SUM(W456:X456)</f>
        <v>6</v>
      </c>
      <c r="Z456" s="131">
        <f t="shared" ref="Z456:Z459" si="628">Q456+N456+K456+H456+E456+B456+T456+W456</f>
        <v>372</v>
      </c>
      <c r="AA456" s="131">
        <f t="shared" ref="AA456:AA461" si="629">R456+O456+L456+I456+F456+C456+U456+X456</f>
        <v>568</v>
      </c>
      <c r="AB456" s="132">
        <f t="shared" si="626"/>
        <v>940</v>
      </c>
    </row>
    <row r="457" spans="1:28" x14ac:dyDescent="0.2">
      <c r="A457" s="133" t="s">
        <v>5</v>
      </c>
      <c r="B457" s="130">
        <v>1050</v>
      </c>
      <c r="C457" s="131">
        <v>203</v>
      </c>
      <c r="D457" s="131">
        <f t="shared" si="619"/>
        <v>1253</v>
      </c>
      <c r="E457" s="131">
        <v>102</v>
      </c>
      <c r="F457" s="131">
        <v>11</v>
      </c>
      <c r="G457" s="131">
        <f t="shared" si="620"/>
        <v>113</v>
      </c>
      <c r="H457" s="131">
        <v>5</v>
      </c>
      <c r="I457" s="131">
        <v>1</v>
      </c>
      <c r="J457" s="131">
        <f t="shared" si="621"/>
        <v>6</v>
      </c>
      <c r="K457" s="131">
        <v>19</v>
      </c>
      <c r="L457" s="131">
        <v>4</v>
      </c>
      <c r="M457" s="131">
        <f t="shared" si="622"/>
        <v>23</v>
      </c>
      <c r="N457" s="131">
        <v>17</v>
      </c>
      <c r="O457" s="131">
        <v>5</v>
      </c>
      <c r="P457" s="131">
        <f t="shared" si="623"/>
        <v>22</v>
      </c>
      <c r="Q457" s="131">
        <v>9</v>
      </c>
      <c r="R457" s="131">
        <v>2</v>
      </c>
      <c r="S457" s="131">
        <f t="shared" si="624"/>
        <v>11</v>
      </c>
      <c r="T457" s="131">
        <v>0</v>
      </c>
      <c r="U457" s="131">
        <v>0</v>
      </c>
      <c r="V457" s="131">
        <f t="shared" si="625"/>
        <v>0</v>
      </c>
      <c r="W457" s="131">
        <v>3</v>
      </c>
      <c r="X457" s="131">
        <v>0</v>
      </c>
      <c r="Y457" s="131">
        <f t="shared" si="627"/>
        <v>3</v>
      </c>
      <c r="Z457" s="131">
        <f t="shared" si="628"/>
        <v>1205</v>
      </c>
      <c r="AA457" s="131">
        <f t="shared" si="629"/>
        <v>226</v>
      </c>
      <c r="AB457" s="132">
        <f t="shared" si="626"/>
        <v>1431</v>
      </c>
    </row>
    <row r="458" spans="1:28" x14ac:dyDescent="0.2">
      <c r="A458" s="133" t="s">
        <v>7</v>
      </c>
      <c r="B458" s="130">
        <v>52</v>
      </c>
      <c r="C458" s="131">
        <v>291</v>
      </c>
      <c r="D458" s="131">
        <f t="shared" si="619"/>
        <v>343</v>
      </c>
      <c r="E458" s="131">
        <v>10</v>
      </c>
      <c r="F458" s="131">
        <v>10</v>
      </c>
      <c r="G458" s="131">
        <f t="shared" si="620"/>
        <v>20</v>
      </c>
      <c r="H458" s="131">
        <v>0</v>
      </c>
      <c r="I458" s="131">
        <v>2</v>
      </c>
      <c r="J458" s="131">
        <f t="shared" si="621"/>
        <v>2</v>
      </c>
      <c r="K458" s="131">
        <v>9</v>
      </c>
      <c r="L458" s="131">
        <v>25</v>
      </c>
      <c r="M458" s="131">
        <f t="shared" si="622"/>
        <v>34</v>
      </c>
      <c r="N458" s="131">
        <v>0</v>
      </c>
      <c r="O458" s="131">
        <v>8</v>
      </c>
      <c r="P458" s="131">
        <f t="shared" si="623"/>
        <v>8</v>
      </c>
      <c r="Q458" s="131">
        <v>6</v>
      </c>
      <c r="R458" s="131">
        <v>19</v>
      </c>
      <c r="S458" s="131">
        <f t="shared" si="624"/>
        <v>25</v>
      </c>
      <c r="T458" s="131">
        <v>0</v>
      </c>
      <c r="U458" s="131">
        <v>0</v>
      </c>
      <c r="V458" s="131">
        <f t="shared" si="625"/>
        <v>0</v>
      </c>
      <c r="W458" s="131">
        <v>1</v>
      </c>
      <c r="X458" s="131">
        <v>2</v>
      </c>
      <c r="Y458" s="131">
        <f t="shared" si="627"/>
        <v>3</v>
      </c>
      <c r="Z458" s="131">
        <f t="shared" si="628"/>
        <v>78</v>
      </c>
      <c r="AA458" s="131">
        <f t="shared" si="629"/>
        <v>357</v>
      </c>
      <c r="AB458" s="132">
        <f t="shared" si="626"/>
        <v>435</v>
      </c>
    </row>
    <row r="459" spans="1:28" x14ac:dyDescent="0.2">
      <c r="A459" s="133" t="s">
        <v>9</v>
      </c>
      <c r="B459" s="130">
        <v>515</v>
      </c>
      <c r="C459" s="131">
        <v>246</v>
      </c>
      <c r="D459" s="131">
        <f t="shared" si="619"/>
        <v>761</v>
      </c>
      <c r="E459" s="131">
        <v>26</v>
      </c>
      <c r="F459" s="131">
        <v>12</v>
      </c>
      <c r="G459" s="131">
        <f t="shared" si="620"/>
        <v>38</v>
      </c>
      <c r="H459" s="131">
        <v>3</v>
      </c>
      <c r="I459" s="131">
        <v>0</v>
      </c>
      <c r="J459" s="131">
        <f t="shared" si="621"/>
        <v>3</v>
      </c>
      <c r="K459" s="131">
        <v>33</v>
      </c>
      <c r="L459" s="131">
        <v>15</v>
      </c>
      <c r="M459" s="131">
        <f t="shared" si="622"/>
        <v>48</v>
      </c>
      <c r="N459" s="131">
        <v>20</v>
      </c>
      <c r="O459" s="131">
        <v>8</v>
      </c>
      <c r="P459" s="131">
        <f t="shared" si="623"/>
        <v>28</v>
      </c>
      <c r="Q459" s="131">
        <v>6</v>
      </c>
      <c r="R459" s="131">
        <v>4</v>
      </c>
      <c r="S459" s="131">
        <f t="shared" si="624"/>
        <v>10</v>
      </c>
      <c r="T459" s="131">
        <v>0</v>
      </c>
      <c r="U459" s="131">
        <v>1</v>
      </c>
      <c r="V459" s="131">
        <f t="shared" si="625"/>
        <v>1</v>
      </c>
      <c r="W459" s="131">
        <v>12</v>
      </c>
      <c r="X459" s="131">
        <v>4</v>
      </c>
      <c r="Y459" s="131">
        <f t="shared" si="627"/>
        <v>16</v>
      </c>
      <c r="Z459" s="131">
        <f t="shared" si="628"/>
        <v>615</v>
      </c>
      <c r="AA459" s="131">
        <f t="shared" si="629"/>
        <v>290</v>
      </c>
      <c r="AB459" s="132">
        <f t="shared" si="626"/>
        <v>905</v>
      </c>
    </row>
    <row r="460" spans="1:28" x14ac:dyDescent="0.2">
      <c r="A460" s="129" t="s">
        <v>8</v>
      </c>
      <c r="B460" s="130">
        <v>518</v>
      </c>
      <c r="C460" s="131">
        <v>104</v>
      </c>
      <c r="D460" s="131">
        <f t="shared" si="619"/>
        <v>622</v>
      </c>
      <c r="E460" s="131">
        <v>72</v>
      </c>
      <c r="F460" s="131">
        <v>6</v>
      </c>
      <c r="G460" s="131">
        <f t="shared" si="620"/>
        <v>78</v>
      </c>
      <c r="H460" s="131">
        <v>3</v>
      </c>
      <c r="I460" s="131">
        <v>0</v>
      </c>
      <c r="J460" s="131">
        <f t="shared" si="621"/>
        <v>3</v>
      </c>
      <c r="K460" s="131">
        <v>34</v>
      </c>
      <c r="L460" s="131">
        <v>18</v>
      </c>
      <c r="M460" s="131">
        <f t="shared" si="622"/>
        <v>52</v>
      </c>
      <c r="N460" s="131">
        <v>15</v>
      </c>
      <c r="O460" s="131">
        <v>1</v>
      </c>
      <c r="P460" s="131">
        <f t="shared" si="623"/>
        <v>16</v>
      </c>
      <c r="Q460" s="131">
        <v>8</v>
      </c>
      <c r="R460" s="131">
        <v>1</v>
      </c>
      <c r="S460" s="131">
        <f t="shared" si="624"/>
        <v>9</v>
      </c>
      <c r="T460" s="131">
        <v>1</v>
      </c>
      <c r="U460" s="131">
        <v>1</v>
      </c>
      <c r="V460" s="131">
        <f t="shared" si="625"/>
        <v>2</v>
      </c>
      <c r="W460" s="131">
        <v>3</v>
      </c>
      <c r="X460" s="131">
        <v>2</v>
      </c>
      <c r="Y460" s="131">
        <f t="shared" si="627"/>
        <v>5</v>
      </c>
      <c r="Z460" s="131">
        <f>Q460+N460+K460+H460+E460+B460+T460+W460</f>
        <v>654</v>
      </c>
      <c r="AA460" s="131">
        <f t="shared" si="629"/>
        <v>133</v>
      </c>
      <c r="AB460" s="132">
        <f t="shared" si="626"/>
        <v>787</v>
      </c>
    </row>
    <row r="461" spans="1:28" x14ac:dyDescent="0.2">
      <c r="A461" s="137" t="s">
        <v>50</v>
      </c>
      <c r="B461" s="134">
        <v>89</v>
      </c>
      <c r="C461" s="135">
        <v>75</v>
      </c>
      <c r="D461" s="135">
        <f t="shared" si="619"/>
        <v>164</v>
      </c>
      <c r="E461" s="135">
        <v>13</v>
      </c>
      <c r="F461" s="135">
        <v>9</v>
      </c>
      <c r="G461" s="135">
        <f t="shared" si="620"/>
        <v>22</v>
      </c>
      <c r="H461" s="135">
        <v>0</v>
      </c>
      <c r="I461" s="135">
        <v>0</v>
      </c>
      <c r="J461" s="135">
        <f t="shared" si="621"/>
        <v>0</v>
      </c>
      <c r="K461" s="135">
        <v>4</v>
      </c>
      <c r="L461" s="135">
        <v>7</v>
      </c>
      <c r="M461" s="135">
        <f t="shared" si="622"/>
        <v>11</v>
      </c>
      <c r="N461" s="135">
        <v>4</v>
      </c>
      <c r="O461" s="135">
        <v>1</v>
      </c>
      <c r="P461" s="135">
        <f t="shared" si="623"/>
        <v>5</v>
      </c>
      <c r="Q461" s="135">
        <v>1</v>
      </c>
      <c r="R461" s="135">
        <v>1</v>
      </c>
      <c r="S461" s="131">
        <f t="shared" si="624"/>
        <v>2</v>
      </c>
      <c r="T461" s="135">
        <v>0</v>
      </c>
      <c r="U461" s="135">
        <v>0</v>
      </c>
      <c r="V461" s="131">
        <f t="shared" si="625"/>
        <v>0</v>
      </c>
      <c r="W461" s="135">
        <v>0</v>
      </c>
      <c r="X461" s="135">
        <v>0</v>
      </c>
      <c r="Y461" s="135">
        <f t="shared" si="627"/>
        <v>0</v>
      </c>
      <c r="Z461" s="135">
        <f>Q461+N461+K461+H461+E461+B461+T461+W461</f>
        <v>111</v>
      </c>
      <c r="AA461" s="135">
        <f t="shared" si="629"/>
        <v>93</v>
      </c>
      <c r="AB461" s="136">
        <f t="shared" ref="AB461" si="630">SUM(Z461:AA461)</f>
        <v>204</v>
      </c>
    </row>
    <row r="462" spans="1:28" ht="13.5" thickBot="1" x14ac:dyDescent="0.25">
      <c r="A462" s="138" t="s">
        <v>3</v>
      </c>
      <c r="B462" s="139">
        <f t="shared" ref="B462:AB462" si="631">SUM(B455:B461)</f>
        <v>3524</v>
      </c>
      <c r="C462" s="140">
        <f t="shared" si="631"/>
        <v>1979</v>
      </c>
      <c r="D462" s="140">
        <f t="shared" si="631"/>
        <v>5503</v>
      </c>
      <c r="E462" s="140">
        <f t="shared" si="631"/>
        <v>350</v>
      </c>
      <c r="F462" s="140">
        <f t="shared" si="631"/>
        <v>113</v>
      </c>
      <c r="G462" s="140">
        <f t="shared" si="631"/>
        <v>463</v>
      </c>
      <c r="H462" s="140">
        <f t="shared" si="631"/>
        <v>13</v>
      </c>
      <c r="I462" s="140">
        <f t="shared" si="631"/>
        <v>5</v>
      </c>
      <c r="J462" s="140">
        <f t="shared" si="631"/>
        <v>18</v>
      </c>
      <c r="K462" s="140">
        <f t="shared" si="631"/>
        <v>167</v>
      </c>
      <c r="L462" s="140">
        <f t="shared" si="631"/>
        <v>154</v>
      </c>
      <c r="M462" s="140">
        <f t="shared" si="631"/>
        <v>321</v>
      </c>
      <c r="N462" s="140">
        <f t="shared" si="631"/>
        <v>109</v>
      </c>
      <c r="O462" s="140">
        <f t="shared" si="631"/>
        <v>58</v>
      </c>
      <c r="P462" s="140">
        <f t="shared" si="631"/>
        <v>167</v>
      </c>
      <c r="Q462" s="140">
        <f t="shared" si="631"/>
        <v>63</v>
      </c>
      <c r="R462" s="140">
        <f t="shared" si="631"/>
        <v>49</v>
      </c>
      <c r="S462" s="140">
        <f t="shared" si="631"/>
        <v>112</v>
      </c>
      <c r="T462" s="140">
        <f t="shared" si="631"/>
        <v>1</v>
      </c>
      <c r="U462" s="140">
        <f t="shared" si="631"/>
        <v>2</v>
      </c>
      <c r="V462" s="140">
        <f t="shared" si="631"/>
        <v>3</v>
      </c>
      <c r="W462" s="140">
        <f t="shared" si="631"/>
        <v>40</v>
      </c>
      <c r="X462" s="140">
        <f t="shared" si="631"/>
        <v>21</v>
      </c>
      <c r="Y462" s="140">
        <f t="shared" si="631"/>
        <v>61</v>
      </c>
      <c r="Z462" s="140">
        <f t="shared" si="631"/>
        <v>4267</v>
      </c>
      <c r="AA462" s="140">
        <f t="shared" si="631"/>
        <v>2381</v>
      </c>
      <c r="AB462" s="141">
        <f t="shared" si="631"/>
        <v>6648</v>
      </c>
    </row>
    <row r="463" spans="1:28" ht="13.5" thickBot="1" x14ac:dyDescent="0.25">
      <c r="V463" s="118"/>
      <c r="Z463" s="142"/>
    </row>
    <row r="464" spans="1:28" ht="25.5" x14ac:dyDescent="0.2">
      <c r="A464" s="161" t="s">
        <v>64</v>
      </c>
      <c r="B464" s="152" t="s">
        <v>41</v>
      </c>
      <c r="C464" s="153" t="s">
        <v>41</v>
      </c>
      <c r="D464" s="154" t="s">
        <v>41</v>
      </c>
      <c r="E464" s="155" t="s">
        <v>42</v>
      </c>
      <c r="F464" s="153" t="s">
        <v>42</v>
      </c>
      <c r="G464" s="154" t="s">
        <v>42</v>
      </c>
      <c r="H464" s="157" t="s">
        <v>43</v>
      </c>
      <c r="I464" s="158" t="s">
        <v>43</v>
      </c>
      <c r="J464" s="159" t="s">
        <v>43</v>
      </c>
      <c r="K464" s="155" t="s">
        <v>44</v>
      </c>
      <c r="L464" s="153" t="s">
        <v>44</v>
      </c>
      <c r="M464" s="154" t="s">
        <v>44</v>
      </c>
      <c r="N464" s="155" t="s">
        <v>45</v>
      </c>
      <c r="O464" s="153" t="s">
        <v>45</v>
      </c>
      <c r="P464" s="154" t="s">
        <v>45</v>
      </c>
      <c r="Q464" s="155" t="s">
        <v>46</v>
      </c>
      <c r="R464" s="153" t="s">
        <v>46</v>
      </c>
      <c r="S464" s="154" t="s">
        <v>46</v>
      </c>
      <c r="T464" s="157" t="s">
        <v>47</v>
      </c>
      <c r="U464" s="158" t="s">
        <v>47</v>
      </c>
      <c r="V464" s="159" t="s">
        <v>47</v>
      </c>
      <c r="W464" s="158" t="s">
        <v>86</v>
      </c>
      <c r="X464" s="158" t="s">
        <v>86</v>
      </c>
      <c r="Y464" s="158" t="s">
        <v>86</v>
      </c>
      <c r="Z464" s="155" t="s">
        <v>3</v>
      </c>
      <c r="AA464" s="153" t="s">
        <v>3</v>
      </c>
      <c r="AB464" s="156" t="s">
        <v>3</v>
      </c>
    </row>
    <row r="465" spans="1:28" ht="13.5" thickBot="1" x14ac:dyDescent="0.25">
      <c r="A465" s="162"/>
      <c r="B465" s="122" t="s">
        <v>48</v>
      </c>
      <c r="C465" s="123" t="s">
        <v>49</v>
      </c>
      <c r="D465" s="123" t="s">
        <v>3</v>
      </c>
      <c r="E465" s="122" t="s">
        <v>48</v>
      </c>
      <c r="F465" s="123" t="s">
        <v>49</v>
      </c>
      <c r="G465" s="123" t="s">
        <v>3</v>
      </c>
      <c r="H465" s="122" t="s">
        <v>48</v>
      </c>
      <c r="I465" s="123" t="s">
        <v>49</v>
      </c>
      <c r="J465" s="123" t="s">
        <v>3</v>
      </c>
      <c r="K465" s="122" t="s">
        <v>48</v>
      </c>
      <c r="L465" s="123" t="s">
        <v>49</v>
      </c>
      <c r="M465" s="123" t="s">
        <v>3</v>
      </c>
      <c r="N465" s="122" t="s">
        <v>48</v>
      </c>
      <c r="O465" s="123" t="s">
        <v>49</v>
      </c>
      <c r="P465" s="123" t="s">
        <v>3</v>
      </c>
      <c r="Q465" s="122" t="s">
        <v>48</v>
      </c>
      <c r="R465" s="123" t="s">
        <v>49</v>
      </c>
      <c r="S465" s="123" t="s">
        <v>3</v>
      </c>
      <c r="T465" s="122" t="s">
        <v>48</v>
      </c>
      <c r="U465" s="123" t="s">
        <v>49</v>
      </c>
      <c r="V465" s="123" t="s">
        <v>3</v>
      </c>
      <c r="W465" s="122" t="s">
        <v>48</v>
      </c>
      <c r="X465" s="123" t="s">
        <v>49</v>
      </c>
      <c r="Y465" s="123" t="s">
        <v>3</v>
      </c>
      <c r="Z465" s="122" t="s">
        <v>48</v>
      </c>
      <c r="AA465" s="123" t="s">
        <v>49</v>
      </c>
      <c r="AB465" s="124" t="s">
        <v>3</v>
      </c>
    </row>
    <row r="466" spans="1:28" x14ac:dyDescent="0.2">
      <c r="A466" s="125" t="s">
        <v>4</v>
      </c>
      <c r="B466" s="126">
        <v>2784</v>
      </c>
      <c r="C466" s="127">
        <v>1804</v>
      </c>
      <c r="D466" s="127">
        <f t="shared" ref="D466:D471" si="632">SUM(B466:C466)</f>
        <v>4588</v>
      </c>
      <c r="E466" s="127">
        <v>406</v>
      </c>
      <c r="F466" s="127">
        <v>151</v>
      </c>
      <c r="G466" s="127">
        <f t="shared" ref="G466:G471" si="633">SUM(E466:F466)</f>
        <v>557</v>
      </c>
      <c r="H466" s="127">
        <v>4</v>
      </c>
      <c r="I466" s="127">
        <v>9</v>
      </c>
      <c r="J466" s="127">
        <f t="shared" ref="J466:J471" si="634">SUM(H466:I466)</f>
        <v>13</v>
      </c>
      <c r="K466" s="127">
        <v>113</v>
      </c>
      <c r="L466" s="127">
        <v>94</v>
      </c>
      <c r="M466" s="127">
        <f t="shared" ref="M466:M471" si="635">SUM(K466:L466)</f>
        <v>207</v>
      </c>
      <c r="N466" s="127">
        <v>125</v>
      </c>
      <c r="O466" s="127">
        <v>54</v>
      </c>
      <c r="P466" s="127">
        <f t="shared" ref="P466:P471" si="636">SUM(N466:O466)</f>
        <v>179</v>
      </c>
      <c r="Q466" s="127">
        <v>52</v>
      </c>
      <c r="R466" s="127">
        <v>36</v>
      </c>
      <c r="S466" s="127">
        <f t="shared" ref="S466:S471" si="637">SUM(Q466:R466)</f>
        <v>88</v>
      </c>
      <c r="T466" s="127">
        <v>3</v>
      </c>
      <c r="U466" s="127">
        <v>1</v>
      </c>
      <c r="V466" s="127">
        <f t="shared" ref="V466:V471" si="638">SUM(T466:U466)</f>
        <v>4</v>
      </c>
      <c r="W466" s="127">
        <v>49</v>
      </c>
      <c r="X466" s="127">
        <v>43</v>
      </c>
      <c r="Y466" s="127">
        <f>SUM(W466:X466)</f>
        <v>92</v>
      </c>
      <c r="Z466" s="127">
        <f>Q466+N466+K466+H466+E466+B466+T466+W466</f>
        <v>3536</v>
      </c>
      <c r="AA466" s="127">
        <f>R466+O466+L466+I466+F466+C466+U466+X466</f>
        <v>2192</v>
      </c>
      <c r="AB466" s="128">
        <f t="shared" ref="AB466:AB471" si="639">SUM(Z466:AA466)</f>
        <v>5728</v>
      </c>
    </row>
    <row r="467" spans="1:28" x14ac:dyDescent="0.2">
      <c r="A467" s="129" t="s">
        <v>6</v>
      </c>
      <c r="B467" s="130">
        <v>659</v>
      </c>
      <c r="C467" s="131">
        <v>1104</v>
      </c>
      <c r="D467" s="131">
        <f t="shared" si="632"/>
        <v>1763</v>
      </c>
      <c r="E467" s="131">
        <v>98</v>
      </c>
      <c r="F467" s="131">
        <v>79</v>
      </c>
      <c r="G467" s="131">
        <f t="shared" si="633"/>
        <v>177</v>
      </c>
      <c r="H467" s="131">
        <v>1</v>
      </c>
      <c r="I467" s="131">
        <v>7</v>
      </c>
      <c r="J467" s="131">
        <f t="shared" si="634"/>
        <v>8</v>
      </c>
      <c r="K467" s="131">
        <v>54</v>
      </c>
      <c r="L467" s="131">
        <v>68</v>
      </c>
      <c r="M467" s="131">
        <f t="shared" si="635"/>
        <v>122</v>
      </c>
      <c r="N467" s="131">
        <v>24</v>
      </c>
      <c r="O467" s="131">
        <v>26</v>
      </c>
      <c r="P467" s="131">
        <f t="shared" si="636"/>
        <v>50</v>
      </c>
      <c r="Q467" s="131">
        <v>36</v>
      </c>
      <c r="R467" s="131">
        <v>30</v>
      </c>
      <c r="S467" s="131">
        <f t="shared" si="637"/>
        <v>66</v>
      </c>
      <c r="T467" s="131">
        <v>0</v>
      </c>
      <c r="U467" s="131">
        <v>2</v>
      </c>
      <c r="V467" s="131">
        <f t="shared" si="638"/>
        <v>2</v>
      </c>
      <c r="W467" s="131">
        <v>9</v>
      </c>
      <c r="X467" s="131">
        <v>9</v>
      </c>
      <c r="Y467" s="131">
        <f t="shared" ref="Y467:Y473" si="640">SUM(W467:X467)</f>
        <v>18</v>
      </c>
      <c r="Z467" s="131">
        <f t="shared" ref="Z467:Z470" si="641">Q467+N467+K467+H467+E467+B467+T467+W467</f>
        <v>881</v>
      </c>
      <c r="AA467" s="131">
        <f t="shared" ref="AA467:AA473" si="642">R467+O467+L467+I467+F467+C467+U467+X467</f>
        <v>1325</v>
      </c>
      <c r="AB467" s="132">
        <f t="shared" si="639"/>
        <v>2206</v>
      </c>
    </row>
    <row r="468" spans="1:28" x14ac:dyDescent="0.2">
      <c r="A468" s="133" t="s">
        <v>5</v>
      </c>
      <c r="B468" s="130">
        <v>1888</v>
      </c>
      <c r="C468" s="131">
        <v>354</v>
      </c>
      <c r="D468" s="131">
        <f t="shared" si="632"/>
        <v>2242</v>
      </c>
      <c r="E468" s="131">
        <v>187</v>
      </c>
      <c r="F468" s="131">
        <v>23</v>
      </c>
      <c r="G468" s="131">
        <f t="shared" si="633"/>
        <v>210</v>
      </c>
      <c r="H468" s="131">
        <v>11</v>
      </c>
      <c r="I468" s="131">
        <v>2</v>
      </c>
      <c r="J468" s="131">
        <f t="shared" si="634"/>
        <v>13</v>
      </c>
      <c r="K468" s="131">
        <v>26</v>
      </c>
      <c r="L468" s="131">
        <v>11</v>
      </c>
      <c r="M468" s="131">
        <f t="shared" si="635"/>
        <v>37</v>
      </c>
      <c r="N468" s="131">
        <v>30</v>
      </c>
      <c r="O468" s="131">
        <v>8</v>
      </c>
      <c r="P468" s="131">
        <f t="shared" si="636"/>
        <v>38</v>
      </c>
      <c r="Q468" s="131">
        <v>13</v>
      </c>
      <c r="R468" s="131">
        <v>4</v>
      </c>
      <c r="S468" s="131">
        <f t="shared" si="637"/>
        <v>17</v>
      </c>
      <c r="T468" s="131">
        <v>0</v>
      </c>
      <c r="U468" s="131">
        <v>0</v>
      </c>
      <c r="V468" s="131">
        <f t="shared" si="638"/>
        <v>0</v>
      </c>
      <c r="W468" s="131">
        <v>16</v>
      </c>
      <c r="X468" s="131">
        <v>0</v>
      </c>
      <c r="Y468" s="131">
        <f t="shared" si="640"/>
        <v>16</v>
      </c>
      <c r="Z468" s="131">
        <f t="shared" si="641"/>
        <v>2171</v>
      </c>
      <c r="AA468" s="131">
        <f t="shared" si="642"/>
        <v>402</v>
      </c>
      <c r="AB468" s="132">
        <f t="shared" si="639"/>
        <v>2573</v>
      </c>
    </row>
    <row r="469" spans="1:28" x14ac:dyDescent="0.2">
      <c r="A469" s="133" t="s">
        <v>7</v>
      </c>
      <c r="B469" s="130">
        <v>128</v>
      </c>
      <c r="C469" s="131">
        <v>844</v>
      </c>
      <c r="D469" s="131">
        <f t="shared" si="632"/>
        <v>972</v>
      </c>
      <c r="E469" s="131">
        <v>19</v>
      </c>
      <c r="F469" s="131">
        <v>39</v>
      </c>
      <c r="G469" s="131">
        <f t="shared" si="633"/>
        <v>58</v>
      </c>
      <c r="H469" s="131">
        <v>0</v>
      </c>
      <c r="I469" s="131">
        <v>9</v>
      </c>
      <c r="J469" s="131">
        <f t="shared" si="634"/>
        <v>9</v>
      </c>
      <c r="K469" s="131">
        <v>18</v>
      </c>
      <c r="L469" s="131">
        <v>73</v>
      </c>
      <c r="M469" s="131">
        <f t="shared" si="635"/>
        <v>91</v>
      </c>
      <c r="N469" s="131">
        <v>3</v>
      </c>
      <c r="O469" s="131">
        <v>16</v>
      </c>
      <c r="P469" s="131">
        <f t="shared" si="636"/>
        <v>19</v>
      </c>
      <c r="Q469" s="131">
        <v>33</v>
      </c>
      <c r="R469" s="131">
        <v>80</v>
      </c>
      <c r="S469" s="131">
        <f t="shared" si="637"/>
        <v>113</v>
      </c>
      <c r="T469" s="131">
        <v>0</v>
      </c>
      <c r="U469" s="131">
        <v>2</v>
      </c>
      <c r="V469" s="131">
        <f t="shared" si="638"/>
        <v>2</v>
      </c>
      <c r="W469" s="131">
        <v>2</v>
      </c>
      <c r="X469" s="131">
        <v>12</v>
      </c>
      <c r="Y469" s="131">
        <f t="shared" si="640"/>
        <v>14</v>
      </c>
      <c r="Z469" s="131">
        <f t="shared" si="641"/>
        <v>203</v>
      </c>
      <c r="AA469" s="131">
        <f t="shared" si="642"/>
        <v>1075</v>
      </c>
      <c r="AB469" s="132">
        <f t="shared" si="639"/>
        <v>1278</v>
      </c>
    </row>
    <row r="470" spans="1:28" x14ac:dyDescent="0.2">
      <c r="A470" s="133" t="s">
        <v>9</v>
      </c>
      <c r="B470" s="130">
        <v>988</v>
      </c>
      <c r="C470" s="131">
        <v>532</v>
      </c>
      <c r="D470" s="131">
        <f t="shared" si="632"/>
        <v>1520</v>
      </c>
      <c r="E470" s="131">
        <v>79</v>
      </c>
      <c r="F470" s="131">
        <v>42</v>
      </c>
      <c r="G470" s="131">
        <f t="shared" si="633"/>
        <v>121</v>
      </c>
      <c r="H470" s="131">
        <v>4</v>
      </c>
      <c r="I470" s="131">
        <v>0</v>
      </c>
      <c r="J470" s="131">
        <f t="shared" si="634"/>
        <v>4</v>
      </c>
      <c r="K470" s="131">
        <v>52</v>
      </c>
      <c r="L470" s="131">
        <v>31</v>
      </c>
      <c r="M470" s="131">
        <f t="shared" si="635"/>
        <v>83</v>
      </c>
      <c r="N470" s="131">
        <v>32</v>
      </c>
      <c r="O470" s="131">
        <v>17</v>
      </c>
      <c r="P470" s="131">
        <f t="shared" si="636"/>
        <v>49</v>
      </c>
      <c r="Q470" s="131">
        <v>15</v>
      </c>
      <c r="R470" s="131">
        <v>10</v>
      </c>
      <c r="S470" s="131">
        <f t="shared" si="637"/>
        <v>25</v>
      </c>
      <c r="T470" s="131">
        <v>2</v>
      </c>
      <c r="U470" s="131">
        <v>1</v>
      </c>
      <c r="V470" s="131">
        <f t="shared" si="638"/>
        <v>3</v>
      </c>
      <c r="W470" s="131">
        <v>27</v>
      </c>
      <c r="X470" s="131">
        <v>10</v>
      </c>
      <c r="Y470" s="131">
        <f t="shared" si="640"/>
        <v>37</v>
      </c>
      <c r="Z470" s="131">
        <f t="shared" si="641"/>
        <v>1199</v>
      </c>
      <c r="AA470" s="131">
        <f t="shared" si="642"/>
        <v>643</v>
      </c>
      <c r="AB470" s="132">
        <f t="shared" si="639"/>
        <v>1842</v>
      </c>
    </row>
    <row r="471" spans="1:28" x14ac:dyDescent="0.2">
      <c r="A471" s="129" t="s">
        <v>8</v>
      </c>
      <c r="B471" s="130">
        <v>1260</v>
      </c>
      <c r="C471" s="131">
        <v>225</v>
      </c>
      <c r="D471" s="131">
        <f t="shared" si="632"/>
        <v>1485</v>
      </c>
      <c r="E471" s="131">
        <v>180</v>
      </c>
      <c r="F471" s="131">
        <v>16</v>
      </c>
      <c r="G471" s="131">
        <f t="shared" si="633"/>
        <v>196</v>
      </c>
      <c r="H471" s="131">
        <v>8</v>
      </c>
      <c r="I471" s="131">
        <v>0</v>
      </c>
      <c r="J471" s="131">
        <f t="shared" si="634"/>
        <v>8</v>
      </c>
      <c r="K471" s="131">
        <v>73</v>
      </c>
      <c r="L471" s="131">
        <v>30</v>
      </c>
      <c r="M471" s="131">
        <f t="shared" si="635"/>
        <v>103</v>
      </c>
      <c r="N471" s="131">
        <v>37</v>
      </c>
      <c r="O471" s="131">
        <v>9</v>
      </c>
      <c r="P471" s="131">
        <f t="shared" si="636"/>
        <v>46</v>
      </c>
      <c r="Q471" s="131">
        <v>12</v>
      </c>
      <c r="R471" s="131">
        <v>4</v>
      </c>
      <c r="S471" s="131">
        <f t="shared" si="637"/>
        <v>16</v>
      </c>
      <c r="T471" s="131">
        <v>3</v>
      </c>
      <c r="U471" s="131">
        <v>2</v>
      </c>
      <c r="V471" s="131">
        <f t="shared" si="638"/>
        <v>5</v>
      </c>
      <c r="W471" s="131">
        <v>11</v>
      </c>
      <c r="X471" s="131">
        <v>5</v>
      </c>
      <c r="Y471" s="131">
        <f t="shared" si="640"/>
        <v>16</v>
      </c>
      <c r="Z471" s="131">
        <f>Q471+N471+K471+H471+E471+B471+T471+W471</f>
        <v>1584</v>
      </c>
      <c r="AA471" s="131">
        <f t="shared" si="642"/>
        <v>291</v>
      </c>
      <c r="AB471" s="132">
        <f t="shared" si="639"/>
        <v>1875</v>
      </c>
    </row>
    <row r="472" spans="1:28" x14ac:dyDescent="0.2">
      <c r="A472" s="129" t="s">
        <v>31</v>
      </c>
      <c r="B472" s="134">
        <v>17</v>
      </c>
      <c r="C472" s="135">
        <v>16</v>
      </c>
      <c r="D472" s="135">
        <v>33</v>
      </c>
      <c r="E472" s="135">
        <v>0</v>
      </c>
      <c r="F472" s="135">
        <v>0</v>
      </c>
      <c r="G472" s="135">
        <v>0</v>
      </c>
      <c r="H472" s="135">
        <v>0</v>
      </c>
      <c r="I472" s="135">
        <v>0</v>
      </c>
      <c r="J472" s="135">
        <v>0</v>
      </c>
      <c r="K472" s="135">
        <v>1</v>
      </c>
      <c r="L472" s="135">
        <v>6</v>
      </c>
      <c r="M472" s="135">
        <v>7</v>
      </c>
      <c r="N472" s="135">
        <v>1</v>
      </c>
      <c r="O472" s="135">
        <v>1</v>
      </c>
      <c r="P472" s="135">
        <v>2</v>
      </c>
      <c r="Q472" s="135">
        <v>0</v>
      </c>
      <c r="R472" s="135">
        <v>0</v>
      </c>
      <c r="S472" s="131"/>
      <c r="T472" s="135">
        <v>0</v>
      </c>
      <c r="U472" s="135">
        <v>0</v>
      </c>
      <c r="V472" s="131">
        <v>1</v>
      </c>
      <c r="W472" s="135">
        <v>0</v>
      </c>
      <c r="X472" s="135">
        <v>0</v>
      </c>
      <c r="Y472" s="135">
        <f t="shared" si="640"/>
        <v>0</v>
      </c>
      <c r="Z472" s="135">
        <f>Q472+N472+K472+H472+E472+B472+T472+W472</f>
        <v>19</v>
      </c>
      <c r="AA472" s="135">
        <f t="shared" si="642"/>
        <v>23</v>
      </c>
      <c r="AB472" s="136">
        <f t="shared" ref="AB472:AB473" si="643">SUM(Z472:AA472)</f>
        <v>42</v>
      </c>
    </row>
    <row r="473" spans="1:28" x14ac:dyDescent="0.2">
      <c r="A473" s="137" t="s">
        <v>50</v>
      </c>
      <c r="B473" s="134">
        <v>417</v>
      </c>
      <c r="C473" s="135">
        <v>312</v>
      </c>
      <c r="D473" s="135">
        <f t="shared" ref="D473" si="644">SUM(B473:C473)</f>
        <v>729</v>
      </c>
      <c r="E473" s="135">
        <v>76</v>
      </c>
      <c r="F473" s="135">
        <v>32</v>
      </c>
      <c r="G473" s="135">
        <f t="shared" ref="G473" si="645">SUM(E473:F473)</f>
        <v>108</v>
      </c>
      <c r="H473" s="135">
        <v>3</v>
      </c>
      <c r="I473" s="135">
        <v>0</v>
      </c>
      <c r="J473" s="135">
        <f t="shared" ref="J473" si="646">SUM(H473:I473)</f>
        <v>3</v>
      </c>
      <c r="K473" s="135">
        <v>8</v>
      </c>
      <c r="L473" s="135">
        <v>14</v>
      </c>
      <c r="M473" s="135">
        <f t="shared" ref="M473" si="647">SUM(K473:L473)</f>
        <v>22</v>
      </c>
      <c r="N473" s="135">
        <v>14</v>
      </c>
      <c r="O473" s="135">
        <v>11</v>
      </c>
      <c r="P473" s="135">
        <f t="shared" ref="P473" si="648">SUM(N473:O473)</f>
        <v>25</v>
      </c>
      <c r="Q473" s="135">
        <v>6</v>
      </c>
      <c r="R473" s="135">
        <v>6</v>
      </c>
      <c r="S473" s="131">
        <f t="shared" ref="S473" si="649">SUM(Q473:R473)</f>
        <v>12</v>
      </c>
      <c r="T473" s="135">
        <v>0</v>
      </c>
      <c r="U473" s="135">
        <v>0</v>
      </c>
      <c r="V473" s="131">
        <f t="shared" ref="V473" si="650">SUM(T473:U473)</f>
        <v>0</v>
      </c>
      <c r="W473" s="135">
        <v>23</v>
      </c>
      <c r="X473" s="135">
        <v>8</v>
      </c>
      <c r="Y473" s="135">
        <f t="shared" si="640"/>
        <v>31</v>
      </c>
      <c r="Z473" s="135">
        <f>Q473+N473+K473+H473+E473+B473+T473+W473</f>
        <v>547</v>
      </c>
      <c r="AA473" s="135">
        <f t="shared" si="642"/>
        <v>383</v>
      </c>
      <c r="AB473" s="136">
        <f t="shared" si="643"/>
        <v>930</v>
      </c>
    </row>
    <row r="474" spans="1:28" ht="13.5" thickBot="1" x14ac:dyDescent="0.25">
      <c r="A474" s="138" t="s">
        <v>3</v>
      </c>
      <c r="B474" s="139">
        <f>SUM(B466:B473)</f>
        <v>8141</v>
      </c>
      <c r="C474" s="140">
        <f t="shared" ref="C474:AB474" si="651">SUM(C466:C473)</f>
        <v>5191</v>
      </c>
      <c r="D474" s="140">
        <f t="shared" si="651"/>
        <v>13332</v>
      </c>
      <c r="E474" s="140">
        <f t="shared" si="651"/>
        <v>1045</v>
      </c>
      <c r="F474" s="140">
        <f t="shared" si="651"/>
        <v>382</v>
      </c>
      <c r="G474" s="140">
        <f t="shared" si="651"/>
        <v>1427</v>
      </c>
      <c r="H474" s="140">
        <f t="shared" si="651"/>
        <v>31</v>
      </c>
      <c r="I474" s="140">
        <f t="shared" si="651"/>
        <v>27</v>
      </c>
      <c r="J474" s="140">
        <f t="shared" si="651"/>
        <v>58</v>
      </c>
      <c r="K474" s="140">
        <f t="shared" si="651"/>
        <v>345</v>
      </c>
      <c r="L474" s="140">
        <f t="shared" si="651"/>
        <v>327</v>
      </c>
      <c r="M474" s="140">
        <f t="shared" si="651"/>
        <v>672</v>
      </c>
      <c r="N474" s="140">
        <f t="shared" si="651"/>
        <v>266</v>
      </c>
      <c r="O474" s="140">
        <f t="shared" si="651"/>
        <v>142</v>
      </c>
      <c r="P474" s="140">
        <f t="shared" si="651"/>
        <v>408</v>
      </c>
      <c r="Q474" s="140">
        <f t="shared" si="651"/>
        <v>167</v>
      </c>
      <c r="R474" s="140">
        <f t="shared" si="651"/>
        <v>170</v>
      </c>
      <c r="S474" s="140">
        <f t="shared" si="651"/>
        <v>337</v>
      </c>
      <c r="T474" s="140">
        <f t="shared" si="651"/>
        <v>8</v>
      </c>
      <c r="U474" s="140">
        <f t="shared" si="651"/>
        <v>8</v>
      </c>
      <c r="V474" s="140">
        <f t="shared" si="651"/>
        <v>17</v>
      </c>
      <c r="W474" s="140">
        <f>SUM(W466:W473)</f>
        <v>137</v>
      </c>
      <c r="X474" s="140">
        <f>SUM(X466:X473)</f>
        <v>87</v>
      </c>
      <c r="Y474" s="140">
        <f>SUM(Y466:Y473)</f>
        <v>224</v>
      </c>
      <c r="Z474" s="140">
        <f t="shared" si="651"/>
        <v>10140</v>
      </c>
      <c r="AA474" s="140">
        <f t="shared" si="651"/>
        <v>6334</v>
      </c>
      <c r="AB474" s="141">
        <f t="shared" si="651"/>
        <v>16474</v>
      </c>
    </row>
    <row r="475" spans="1:28" ht="13.5" thickBot="1" x14ac:dyDescent="0.25">
      <c r="V475" s="118"/>
      <c r="Z475" s="142"/>
    </row>
    <row r="476" spans="1:28" ht="25.5" x14ac:dyDescent="0.2">
      <c r="A476" s="161" t="s">
        <v>65</v>
      </c>
      <c r="B476" s="152" t="s">
        <v>41</v>
      </c>
      <c r="C476" s="153" t="s">
        <v>41</v>
      </c>
      <c r="D476" s="154" t="s">
        <v>41</v>
      </c>
      <c r="E476" s="155" t="s">
        <v>42</v>
      </c>
      <c r="F476" s="153" t="s">
        <v>42</v>
      </c>
      <c r="G476" s="154" t="s">
        <v>42</v>
      </c>
      <c r="H476" s="157" t="s">
        <v>43</v>
      </c>
      <c r="I476" s="158" t="s">
        <v>43</v>
      </c>
      <c r="J476" s="159" t="s">
        <v>43</v>
      </c>
      <c r="K476" s="155" t="s">
        <v>44</v>
      </c>
      <c r="L476" s="153" t="s">
        <v>44</v>
      </c>
      <c r="M476" s="154" t="s">
        <v>44</v>
      </c>
      <c r="N476" s="155" t="s">
        <v>45</v>
      </c>
      <c r="O476" s="153" t="s">
        <v>45</v>
      </c>
      <c r="P476" s="154" t="s">
        <v>45</v>
      </c>
      <c r="Q476" s="155" t="s">
        <v>46</v>
      </c>
      <c r="R476" s="153" t="s">
        <v>46</v>
      </c>
      <c r="S476" s="154" t="s">
        <v>46</v>
      </c>
      <c r="T476" s="157" t="s">
        <v>47</v>
      </c>
      <c r="U476" s="158" t="s">
        <v>47</v>
      </c>
      <c r="V476" s="159" t="s">
        <v>47</v>
      </c>
      <c r="W476" s="158" t="s">
        <v>86</v>
      </c>
      <c r="X476" s="158" t="s">
        <v>86</v>
      </c>
      <c r="Y476" s="158" t="s">
        <v>86</v>
      </c>
      <c r="Z476" s="155" t="s">
        <v>3</v>
      </c>
      <c r="AA476" s="153" t="s">
        <v>3</v>
      </c>
      <c r="AB476" s="156" t="s">
        <v>3</v>
      </c>
    </row>
    <row r="477" spans="1:28" ht="13.5" thickBot="1" x14ac:dyDescent="0.25">
      <c r="A477" s="162"/>
      <c r="B477" s="122" t="s">
        <v>48</v>
      </c>
      <c r="C477" s="123" t="s">
        <v>49</v>
      </c>
      <c r="D477" s="123" t="s">
        <v>3</v>
      </c>
      <c r="E477" s="122" t="s">
        <v>48</v>
      </c>
      <c r="F477" s="123" t="s">
        <v>49</v>
      </c>
      <c r="G477" s="123" t="s">
        <v>3</v>
      </c>
      <c r="H477" s="122" t="s">
        <v>48</v>
      </c>
      <c r="I477" s="123" t="s">
        <v>49</v>
      </c>
      <c r="J477" s="123" t="s">
        <v>3</v>
      </c>
      <c r="K477" s="122" t="s">
        <v>48</v>
      </c>
      <c r="L477" s="123" t="s">
        <v>49</v>
      </c>
      <c r="M477" s="123" t="s">
        <v>3</v>
      </c>
      <c r="N477" s="122" t="s">
        <v>48</v>
      </c>
      <c r="O477" s="123" t="s">
        <v>49</v>
      </c>
      <c r="P477" s="123" t="s">
        <v>3</v>
      </c>
      <c r="Q477" s="122" t="s">
        <v>48</v>
      </c>
      <c r="R477" s="123" t="s">
        <v>49</v>
      </c>
      <c r="S477" s="123" t="s">
        <v>3</v>
      </c>
      <c r="T477" s="122" t="s">
        <v>48</v>
      </c>
      <c r="U477" s="123" t="s">
        <v>49</v>
      </c>
      <c r="V477" s="123" t="s">
        <v>3</v>
      </c>
      <c r="W477" s="122" t="s">
        <v>48</v>
      </c>
      <c r="X477" s="123" t="s">
        <v>49</v>
      </c>
      <c r="Y477" s="123" t="s">
        <v>3</v>
      </c>
      <c r="Z477" s="122" t="s">
        <v>48</v>
      </c>
      <c r="AA477" s="123" t="s">
        <v>49</v>
      </c>
      <c r="AB477" s="124" t="s">
        <v>3</v>
      </c>
    </row>
    <row r="478" spans="1:28" x14ac:dyDescent="0.2">
      <c r="A478" s="125" t="s">
        <v>4</v>
      </c>
      <c r="B478" s="126">
        <v>2889</v>
      </c>
      <c r="C478" s="127">
        <v>1905</v>
      </c>
      <c r="D478" s="127">
        <f t="shared" ref="D478:D485" si="652">SUM(B478:C478)</f>
        <v>4794</v>
      </c>
      <c r="E478" s="127">
        <v>423</v>
      </c>
      <c r="F478" s="127">
        <v>178</v>
      </c>
      <c r="G478" s="127">
        <f t="shared" ref="G478:G485" si="653">SUM(E478:F478)</f>
        <v>601</v>
      </c>
      <c r="H478" s="127">
        <v>4</v>
      </c>
      <c r="I478" s="127">
        <v>9</v>
      </c>
      <c r="J478" s="127">
        <f t="shared" ref="J478:J485" si="654">SUM(H478:I478)</f>
        <v>13</v>
      </c>
      <c r="K478" s="127">
        <v>113</v>
      </c>
      <c r="L478" s="127">
        <v>88</v>
      </c>
      <c r="M478" s="127">
        <f t="shared" ref="M478:M485" si="655">SUM(K478:L478)</f>
        <v>201</v>
      </c>
      <c r="N478" s="127">
        <v>128</v>
      </c>
      <c r="O478" s="127">
        <v>53</v>
      </c>
      <c r="P478" s="127">
        <f t="shared" ref="P478:P485" si="656">SUM(N478:O478)</f>
        <v>181</v>
      </c>
      <c r="Q478" s="127">
        <v>53</v>
      </c>
      <c r="R478" s="127">
        <v>36</v>
      </c>
      <c r="S478" s="127">
        <f t="shared" ref="S478:S485" si="657">SUM(Q478:R478)</f>
        <v>89</v>
      </c>
      <c r="T478" s="127">
        <v>2</v>
      </c>
      <c r="U478" s="127">
        <v>1</v>
      </c>
      <c r="V478" s="127">
        <f t="shared" ref="V478:V485" si="658">SUM(T478:U478)</f>
        <v>3</v>
      </c>
      <c r="W478" s="127">
        <v>44</v>
      </c>
      <c r="X478" s="127">
        <v>38</v>
      </c>
      <c r="Y478" s="127">
        <f>SUM(W478:X478)</f>
        <v>82</v>
      </c>
      <c r="Z478" s="127">
        <f>Q478+N478+K478+H478+E478+B478+T478+W478</f>
        <v>3656</v>
      </c>
      <c r="AA478" s="127">
        <f>R478+O478+L478+I478+F478+C478+U478+X478</f>
        <v>2308</v>
      </c>
      <c r="AB478" s="128">
        <f t="shared" ref="AB478:AB485" si="659">SUM(Z478:AA478)</f>
        <v>5964</v>
      </c>
    </row>
    <row r="479" spans="1:28" x14ac:dyDescent="0.2">
      <c r="A479" s="129" t="s">
        <v>6</v>
      </c>
      <c r="B479" s="130">
        <v>701</v>
      </c>
      <c r="C479" s="131">
        <v>1166</v>
      </c>
      <c r="D479" s="131">
        <f t="shared" si="652"/>
        <v>1867</v>
      </c>
      <c r="E479" s="131">
        <v>114</v>
      </c>
      <c r="F479" s="131">
        <v>98</v>
      </c>
      <c r="G479" s="131">
        <f t="shared" si="653"/>
        <v>212</v>
      </c>
      <c r="H479" s="131">
        <v>2</v>
      </c>
      <c r="I479" s="131">
        <v>7</v>
      </c>
      <c r="J479" s="131">
        <f t="shared" si="654"/>
        <v>9</v>
      </c>
      <c r="K479" s="131">
        <v>59</v>
      </c>
      <c r="L479" s="131">
        <v>74</v>
      </c>
      <c r="M479" s="131">
        <f t="shared" si="655"/>
        <v>133</v>
      </c>
      <c r="N479" s="131">
        <v>27</v>
      </c>
      <c r="O479" s="131">
        <v>27</v>
      </c>
      <c r="P479" s="131">
        <f t="shared" si="656"/>
        <v>54</v>
      </c>
      <c r="Q479" s="131">
        <v>32</v>
      </c>
      <c r="R479" s="131">
        <v>28</v>
      </c>
      <c r="S479" s="131">
        <f t="shared" si="657"/>
        <v>60</v>
      </c>
      <c r="T479" s="131">
        <v>0</v>
      </c>
      <c r="U479" s="131">
        <v>2</v>
      </c>
      <c r="V479" s="131">
        <f t="shared" si="658"/>
        <v>2</v>
      </c>
      <c r="W479" s="131">
        <v>8</v>
      </c>
      <c r="X479" s="131">
        <v>10</v>
      </c>
      <c r="Y479" s="131">
        <f t="shared" ref="Y479:Y485" si="660">SUM(W479:X479)</f>
        <v>18</v>
      </c>
      <c r="Z479" s="131">
        <f t="shared" ref="Z479:Z482" si="661">Q479+N479+K479+H479+E479+B479+T479+W479</f>
        <v>943</v>
      </c>
      <c r="AA479" s="131">
        <f t="shared" ref="AA479:AA485" si="662">R479+O479+L479+I479+F479+C479+U479+X479</f>
        <v>1412</v>
      </c>
      <c r="AB479" s="132">
        <f t="shared" si="659"/>
        <v>2355</v>
      </c>
    </row>
    <row r="480" spans="1:28" x14ac:dyDescent="0.2">
      <c r="A480" s="133" t="s">
        <v>5</v>
      </c>
      <c r="B480" s="130">
        <v>1959</v>
      </c>
      <c r="C480" s="131">
        <v>361</v>
      </c>
      <c r="D480" s="131">
        <f t="shared" si="652"/>
        <v>2320</v>
      </c>
      <c r="E480" s="131">
        <v>208</v>
      </c>
      <c r="F480" s="131">
        <v>18</v>
      </c>
      <c r="G480" s="131">
        <f t="shared" si="653"/>
        <v>226</v>
      </c>
      <c r="H480" s="131">
        <v>14</v>
      </c>
      <c r="I480" s="131">
        <v>2</v>
      </c>
      <c r="J480" s="131">
        <f t="shared" si="654"/>
        <v>16</v>
      </c>
      <c r="K480" s="131">
        <v>29</v>
      </c>
      <c r="L480" s="131">
        <v>10</v>
      </c>
      <c r="M480" s="131">
        <f t="shared" si="655"/>
        <v>39</v>
      </c>
      <c r="N480" s="131">
        <v>34</v>
      </c>
      <c r="O480" s="131">
        <v>6</v>
      </c>
      <c r="P480" s="131">
        <f t="shared" si="656"/>
        <v>40</v>
      </c>
      <c r="Q480" s="131">
        <v>13</v>
      </c>
      <c r="R480" s="131">
        <v>4</v>
      </c>
      <c r="S480" s="131">
        <f t="shared" si="657"/>
        <v>17</v>
      </c>
      <c r="T480" s="131">
        <v>0</v>
      </c>
      <c r="U480" s="131">
        <v>0</v>
      </c>
      <c r="V480" s="131">
        <f t="shared" si="658"/>
        <v>0</v>
      </c>
      <c r="W480" s="131">
        <v>16</v>
      </c>
      <c r="X480" s="131">
        <v>0</v>
      </c>
      <c r="Y480" s="131">
        <f t="shared" si="660"/>
        <v>16</v>
      </c>
      <c r="Z480" s="131">
        <f t="shared" si="661"/>
        <v>2273</v>
      </c>
      <c r="AA480" s="131">
        <f t="shared" si="662"/>
        <v>401</v>
      </c>
      <c r="AB480" s="132">
        <f t="shared" si="659"/>
        <v>2674</v>
      </c>
    </row>
    <row r="481" spans="1:28" x14ac:dyDescent="0.2">
      <c r="A481" s="133" t="s">
        <v>7</v>
      </c>
      <c r="B481" s="130">
        <v>123</v>
      </c>
      <c r="C481" s="131">
        <v>891</v>
      </c>
      <c r="D481" s="131">
        <f t="shared" si="652"/>
        <v>1014</v>
      </c>
      <c r="E481" s="131">
        <v>19</v>
      </c>
      <c r="F481" s="131">
        <v>52</v>
      </c>
      <c r="G481" s="131">
        <f t="shared" si="653"/>
        <v>71</v>
      </c>
      <c r="H481" s="131">
        <v>0</v>
      </c>
      <c r="I481" s="131">
        <v>9</v>
      </c>
      <c r="J481" s="131">
        <f t="shared" si="654"/>
        <v>9</v>
      </c>
      <c r="K481" s="131">
        <v>16</v>
      </c>
      <c r="L481" s="131">
        <v>84</v>
      </c>
      <c r="M481" s="131">
        <f t="shared" si="655"/>
        <v>100</v>
      </c>
      <c r="N481" s="131">
        <v>4</v>
      </c>
      <c r="O481" s="131">
        <v>18</v>
      </c>
      <c r="P481" s="131">
        <f t="shared" si="656"/>
        <v>22</v>
      </c>
      <c r="Q481" s="131">
        <v>39</v>
      </c>
      <c r="R481" s="131">
        <v>81</v>
      </c>
      <c r="S481" s="131">
        <f t="shared" si="657"/>
        <v>120</v>
      </c>
      <c r="T481" s="131">
        <v>0</v>
      </c>
      <c r="U481" s="131">
        <v>2</v>
      </c>
      <c r="V481" s="131">
        <f t="shared" si="658"/>
        <v>2</v>
      </c>
      <c r="W481" s="131">
        <v>2</v>
      </c>
      <c r="X481" s="131">
        <v>10</v>
      </c>
      <c r="Y481" s="131">
        <f t="shared" si="660"/>
        <v>12</v>
      </c>
      <c r="Z481" s="131">
        <f t="shared" si="661"/>
        <v>203</v>
      </c>
      <c r="AA481" s="131">
        <f t="shared" si="662"/>
        <v>1147</v>
      </c>
      <c r="AB481" s="132">
        <f t="shared" si="659"/>
        <v>1350</v>
      </c>
    </row>
    <row r="482" spans="1:28" x14ac:dyDescent="0.2">
      <c r="A482" s="133" t="s">
        <v>9</v>
      </c>
      <c r="B482" s="130">
        <v>1032</v>
      </c>
      <c r="C482" s="131">
        <v>551</v>
      </c>
      <c r="D482" s="131">
        <f t="shared" si="652"/>
        <v>1583</v>
      </c>
      <c r="E482" s="131">
        <v>86</v>
      </c>
      <c r="F482" s="131">
        <v>43</v>
      </c>
      <c r="G482" s="131">
        <f t="shared" si="653"/>
        <v>129</v>
      </c>
      <c r="H482" s="131">
        <v>6</v>
      </c>
      <c r="I482" s="131">
        <v>0</v>
      </c>
      <c r="J482" s="131">
        <f t="shared" si="654"/>
        <v>6</v>
      </c>
      <c r="K482" s="131">
        <v>62</v>
      </c>
      <c r="L482" s="131">
        <v>37</v>
      </c>
      <c r="M482" s="131">
        <f t="shared" si="655"/>
        <v>99</v>
      </c>
      <c r="N482" s="131">
        <v>32</v>
      </c>
      <c r="O482" s="131">
        <v>21</v>
      </c>
      <c r="P482" s="131">
        <f t="shared" si="656"/>
        <v>53</v>
      </c>
      <c r="Q482" s="131">
        <v>21</v>
      </c>
      <c r="R482" s="131">
        <v>18</v>
      </c>
      <c r="S482" s="131">
        <f t="shared" si="657"/>
        <v>39</v>
      </c>
      <c r="T482" s="131">
        <v>3</v>
      </c>
      <c r="U482" s="131">
        <v>1</v>
      </c>
      <c r="V482" s="131">
        <f t="shared" si="658"/>
        <v>4</v>
      </c>
      <c r="W482" s="131">
        <v>29</v>
      </c>
      <c r="X482" s="131">
        <v>9</v>
      </c>
      <c r="Y482" s="131">
        <f t="shared" si="660"/>
        <v>38</v>
      </c>
      <c r="Z482" s="131">
        <f t="shared" si="661"/>
        <v>1271</v>
      </c>
      <c r="AA482" s="131">
        <f t="shared" si="662"/>
        <v>680</v>
      </c>
      <c r="AB482" s="132">
        <f t="shared" si="659"/>
        <v>1951</v>
      </c>
    </row>
    <row r="483" spans="1:28" x14ac:dyDescent="0.2">
      <c r="A483" s="129" t="s">
        <v>8</v>
      </c>
      <c r="B483" s="130">
        <v>1331</v>
      </c>
      <c r="C483" s="131">
        <v>244</v>
      </c>
      <c r="D483" s="131">
        <f t="shared" si="652"/>
        <v>1575</v>
      </c>
      <c r="E483" s="131">
        <v>197</v>
      </c>
      <c r="F483" s="131">
        <v>22</v>
      </c>
      <c r="G483" s="131">
        <f t="shared" si="653"/>
        <v>219</v>
      </c>
      <c r="H483" s="131">
        <v>13</v>
      </c>
      <c r="I483" s="131">
        <v>0</v>
      </c>
      <c r="J483" s="131">
        <f t="shared" si="654"/>
        <v>13</v>
      </c>
      <c r="K483" s="131">
        <v>74</v>
      </c>
      <c r="L483" s="131">
        <v>37</v>
      </c>
      <c r="M483" s="131">
        <f t="shared" si="655"/>
        <v>111</v>
      </c>
      <c r="N483" s="131">
        <v>39</v>
      </c>
      <c r="O483" s="131">
        <v>7</v>
      </c>
      <c r="P483" s="131">
        <f t="shared" si="656"/>
        <v>46</v>
      </c>
      <c r="Q483" s="131">
        <v>10</v>
      </c>
      <c r="R483" s="131">
        <v>3</v>
      </c>
      <c r="S483" s="131">
        <f t="shared" si="657"/>
        <v>13</v>
      </c>
      <c r="T483" s="131">
        <v>2</v>
      </c>
      <c r="U483" s="131">
        <v>1</v>
      </c>
      <c r="V483" s="131">
        <f t="shared" si="658"/>
        <v>3</v>
      </c>
      <c r="W483" s="131">
        <v>12</v>
      </c>
      <c r="X483" s="131">
        <v>5</v>
      </c>
      <c r="Y483" s="131">
        <f t="shared" si="660"/>
        <v>17</v>
      </c>
      <c r="Z483" s="131">
        <f>Q483+N483+K483+H483+E483+B483+T483+W483</f>
        <v>1678</v>
      </c>
      <c r="AA483" s="131">
        <f t="shared" si="662"/>
        <v>319</v>
      </c>
      <c r="AB483" s="132">
        <f t="shared" si="659"/>
        <v>1997</v>
      </c>
    </row>
    <row r="484" spans="1:28" x14ac:dyDescent="0.2">
      <c r="A484" s="129" t="s">
        <v>31</v>
      </c>
      <c r="B484" s="134">
        <v>17</v>
      </c>
      <c r="C484" s="135">
        <v>16</v>
      </c>
      <c r="D484" s="135">
        <v>33</v>
      </c>
      <c r="E484" s="135">
        <v>0</v>
      </c>
      <c r="F484" s="135">
        <v>0</v>
      </c>
      <c r="G484" s="135">
        <v>0</v>
      </c>
      <c r="H484" s="135">
        <v>0</v>
      </c>
      <c r="I484" s="135">
        <v>0</v>
      </c>
      <c r="J484" s="135">
        <v>0</v>
      </c>
      <c r="K484" s="135">
        <v>1</v>
      </c>
      <c r="L484" s="135">
        <v>6</v>
      </c>
      <c r="M484" s="135">
        <v>7</v>
      </c>
      <c r="N484" s="135">
        <v>1</v>
      </c>
      <c r="O484" s="135">
        <v>1</v>
      </c>
      <c r="P484" s="135">
        <v>2</v>
      </c>
      <c r="Q484" s="135">
        <v>0</v>
      </c>
      <c r="R484" s="135">
        <v>0</v>
      </c>
      <c r="S484" s="131"/>
      <c r="T484" s="135">
        <v>0</v>
      </c>
      <c r="U484" s="135">
        <v>1</v>
      </c>
      <c r="V484" s="131">
        <v>1</v>
      </c>
      <c r="W484" s="135">
        <v>0</v>
      </c>
      <c r="X484" s="135">
        <v>0</v>
      </c>
      <c r="Y484" s="135">
        <f t="shared" si="660"/>
        <v>0</v>
      </c>
      <c r="Z484" s="135">
        <f>Q484+N484+K484+H484+E484+B484+T484+W484</f>
        <v>19</v>
      </c>
      <c r="AA484" s="135">
        <f t="shared" si="662"/>
        <v>24</v>
      </c>
      <c r="AB484" s="136">
        <f t="shared" ref="AB484" si="663">SUM(Z484:AA484)</f>
        <v>43</v>
      </c>
    </row>
    <row r="485" spans="1:28" x14ac:dyDescent="0.2">
      <c r="A485" s="137" t="s">
        <v>50</v>
      </c>
      <c r="B485" s="134">
        <v>506</v>
      </c>
      <c r="C485" s="135">
        <v>354</v>
      </c>
      <c r="D485" s="135">
        <f t="shared" si="652"/>
        <v>860</v>
      </c>
      <c r="E485" s="135">
        <v>105</v>
      </c>
      <c r="F485" s="135">
        <v>43</v>
      </c>
      <c r="G485" s="135">
        <f t="shared" si="653"/>
        <v>148</v>
      </c>
      <c r="H485" s="135">
        <v>5</v>
      </c>
      <c r="I485" s="135">
        <v>0</v>
      </c>
      <c r="J485" s="135">
        <f t="shared" si="654"/>
        <v>5</v>
      </c>
      <c r="K485" s="135">
        <v>13</v>
      </c>
      <c r="L485" s="135">
        <v>15</v>
      </c>
      <c r="M485" s="135">
        <f t="shared" si="655"/>
        <v>28</v>
      </c>
      <c r="N485" s="135">
        <v>19</v>
      </c>
      <c r="O485" s="135">
        <v>15</v>
      </c>
      <c r="P485" s="135">
        <f t="shared" si="656"/>
        <v>34</v>
      </c>
      <c r="Q485" s="135">
        <v>7</v>
      </c>
      <c r="R485" s="135">
        <v>6</v>
      </c>
      <c r="S485" s="131">
        <f t="shared" si="657"/>
        <v>13</v>
      </c>
      <c r="T485" s="135">
        <v>1</v>
      </c>
      <c r="U485" s="135">
        <v>0</v>
      </c>
      <c r="V485" s="131">
        <f t="shared" si="658"/>
        <v>1</v>
      </c>
      <c r="W485" s="135">
        <v>28</v>
      </c>
      <c r="X485" s="135">
        <v>10</v>
      </c>
      <c r="Y485" s="135">
        <f t="shared" si="660"/>
        <v>38</v>
      </c>
      <c r="Z485" s="135">
        <f>Q485+N485+K485+H485+E485+B485+T485+W485</f>
        <v>684</v>
      </c>
      <c r="AA485" s="135">
        <f t="shared" si="662"/>
        <v>443</v>
      </c>
      <c r="AB485" s="136">
        <f t="shared" si="659"/>
        <v>1127</v>
      </c>
    </row>
    <row r="486" spans="1:28" ht="13.5" thickBot="1" x14ac:dyDescent="0.25">
      <c r="A486" s="138" t="s">
        <v>3</v>
      </c>
      <c r="B486" s="139">
        <f>SUM(B478:B485)</f>
        <v>8558</v>
      </c>
      <c r="C486" s="140">
        <f t="shared" ref="C486:AB486" si="664">SUM(C478:C485)</f>
        <v>5488</v>
      </c>
      <c r="D486" s="140">
        <f t="shared" si="664"/>
        <v>14046</v>
      </c>
      <c r="E486" s="140">
        <f t="shared" si="664"/>
        <v>1152</v>
      </c>
      <c r="F486" s="140">
        <f t="shared" si="664"/>
        <v>454</v>
      </c>
      <c r="G486" s="140">
        <f t="shared" si="664"/>
        <v>1606</v>
      </c>
      <c r="H486" s="140">
        <f t="shared" si="664"/>
        <v>44</v>
      </c>
      <c r="I486" s="140">
        <f t="shared" si="664"/>
        <v>27</v>
      </c>
      <c r="J486" s="140">
        <f t="shared" si="664"/>
        <v>71</v>
      </c>
      <c r="K486" s="140">
        <f t="shared" si="664"/>
        <v>367</v>
      </c>
      <c r="L486" s="140">
        <f t="shared" si="664"/>
        <v>351</v>
      </c>
      <c r="M486" s="140">
        <f t="shared" si="664"/>
        <v>718</v>
      </c>
      <c r="N486" s="140">
        <f t="shared" si="664"/>
        <v>284</v>
      </c>
      <c r="O486" s="140">
        <f t="shared" si="664"/>
        <v>148</v>
      </c>
      <c r="P486" s="140">
        <f t="shared" si="664"/>
        <v>432</v>
      </c>
      <c r="Q486" s="140">
        <f t="shared" si="664"/>
        <v>175</v>
      </c>
      <c r="R486" s="140">
        <f t="shared" si="664"/>
        <v>176</v>
      </c>
      <c r="S486" s="140">
        <f t="shared" si="664"/>
        <v>351</v>
      </c>
      <c r="T486" s="140">
        <f t="shared" si="664"/>
        <v>8</v>
      </c>
      <c r="U486" s="140">
        <f t="shared" si="664"/>
        <v>8</v>
      </c>
      <c r="V486" s="140">
        <f t="shared" si="664"/>
        <v>16</v>
      </c>
      <c r="W486" s="140">
        <f>SUM(W478:W485)</f>
        <v>139</v>
      </c>
      <c r="X486" s="140">
        <f>SUM(X478:X485)</f>
        <v>82</v>
      </c>
      <c r="Y486" s="140">
        <f>SUM(Y478:Y485)</f>
        <v>221</v>
      </c>
      <c r="Z486" s="140">
        <f t="shared" si="664"/>
        <v>10727</v>
      </c>
      <c r="AA486" s="140">
        <f t="shared" si="664"/>
        <v>6734</v>
      </c>
      <c r="AB486" s="141">
        <f t="shared" si="664"/>
        <v>17461</v>
      </c>
    </row>
    <row r="487" spans="1:28" ht="13.5" thickBot="1" x14ac:dyDescent="0.25">
      <c r="V487" s="118"/>
      <c r="Z487" s="142"/>
    </row>
    <row r="488" spans="1:28" ht="25.5" x14ac:dyDescent="0.2">
      <c r="A488" s="161" t="s">
        <v>99</v>
      </c>
      <c r="B488" s="152" t="s">
        <v>41</v>
      </c>
      <c r="C488" s="153" t="s">
        <v>41</v>
      </c>
      <c r="D488" s="154" t="s">
        <v>41</v>
      </c>
      <c r="E488" s="155" t="s">
        <v>42</v>
      </c>
      <c r="F488" s="153" t="s">
        <v>42</v>
      </c>
      <c r="G488" s="154" t="s">
        <v>42</v>
      </c>
      <c r="H488" s="157" t="s">
        <v>43</v>
      </c>
      <c r="I488" s="158" t="s">
        <v>43</v>
      </c>
      <c r="J488" s="159" t="s">
        <v>43</v>
      </c>
      <c r="K488" s="155" t="s">
        <v>44</v>
      </c>
      <c r="L488" s="153" t="s">
        <v>44</v>
      </c>
      <c r="M488" s="154" t="s">
        <v>44</v>
      </c>
      <c r="N488" s="155" t="s">
        <v>45</v>
      </c>
      <c r="O488" s="153" t="s">
        <v>45</v>
      </c>
      <c r="P488" s="154" t="s">
        <v>45</v>
      </c>
      <c r="Q488" s="155" t="s">
        <v>46</v>
      </c>
      <c r="R488" s="153" t="s">
        <v>46</v>
      </c>
      <c r="S488" s="154" t="s">
        <v>46</v>
      </c>
      <c r="T488" s="157" t="s">
        <v>47</v>
      </c>
      <c r="U488" s="158" t="s">
        <v>47</v>
      </c>
      <c r="V488" s="159" t="s">
        <v>47</v>
      </c>
      <c r="W488" s="158" t="s">
        <v>86</v>
      </c>
      <c r="X488" s="158" t="s">
        <v>86</v>
      </c>
      <c r="Y488" s="158" t="s">
        <v>86</v>
      </c>
      <c r="Z488" s="155" t="s">
        <v>3</v>
      </c>
      <c r="AA488" s="153" t="s">
        <v>3</v>
      </c>
      <c r="AB488" s="156" t="s">
        <v>3</v>
      </c>
    </row>
    <row r="489" spans="1:28" ht="13.5" thickBot="1" x14ac:dyDescent="0.25">
      <c r="A489" s="162"/>
      <c r="B489" s="122" t="s">
        <v>48</v>
      </c>
      <c r="C489" s="123" t="s">
        <v>49</v>
      </c>
      <c r="D489" s="123" t="s">
        <v>3</v>
      </c>
      <c r="E489" s="122" t="s">
        <v>48</v>
      </c>
      <c r="F489" s="123" t="s">
        <v>49</v>
      </c>
      <c r="G489" s="123" t="s">
        <v>3</v>
      </c>
      <c r="H489" s="122" t="s">
        <v>48</v>
      </c>
      <c r="I489" s="123" t="s">
        <v>49</v>
      </c>
      <c r="J489" s="123" t="s">
        <v>3</v>
      </c>
      <c r="K489" s="122" t="s">
        <v>48</v>
      </c>
      <c r="L489" s="123" t="s">
        <v>49</v>
      </c>
      <c r="M489" s="123" t="s">
        <v>3</v>
      </c>
      <c r="N489" s="122" t="s">
        <v>48</v>
      </c>
      <c r="O489" s="123" t="s">
        <v>49</v>
      </c>
      <c r="P489" s="123" t="s">
        <v>3</v>
      </c>
      <c r="Q489" s="122" t="s">
        <v>48</v>
      </c>
      <c r="R489" s="123" t="s">
        <v>49</v>
      </c>
      <c r="S489" s="123" t="s">
        <v>3</v>
      </c>
      <c r="T489" s="122" t="s">
        <v>48</v>
      </c>
      <c r="U489" s="123" t="s">
        <v>49</v>
      </c>
      <c r="V489" s="123" t="s">
        <v>3</v>
      </c>
      <c r="W489" s="122" t="s">
        <v>48</v>
      </c>
      <c r="X489" s="123" t="s">
        <v>49</v>
      </c>
      <c r="Y489" s="123" t="s">
        <v>3</v>
      </c>
      <c r="Z489" s="122" t="s">
        <v>48</v>
      </c>
      <c r="AA489" s="123" t="s">
        <v>49</v>
      </c>
      <c r="AB489" s="124" t="s">
        <v>3</v>
      </c>
    </row>
    <row r="490" spans="1:28" x14ac:dyDescent="0.2">
      <c r="A490" s="125" t="s">
        <v>4</v>
      </c>
      <c r="B490" s="126">
        <v>611</v>
      </c>
      <c r="C490" s="127">
        <v>405</v>
      </c>
      <c r="D490" s="127">
        <f t="shared" ref="D490:D497" si="665">SUM(B490:C490)</f>
        <v>1016</v>
      </c>
      <c r="E490" s="127">
        <v>82</v>
      </c>
      <c r="F490" s="127">
        <v>40</v>
      </c>
      <c r="G490" s="127">
        <f t="shared" ref="G490:G497" si="666">SUM(E490:F490)</f>
        <v>122</v>
      </c>
      <c r="H490" s="127">
        <v>2</v>
      </c>
      <c r="I490" s="127">
        <v>2</v>
      </c>
      <c r="J490" s="127">
        <f t="shared" ref="J490:J497" si="667">SUM(H490:I490)</f>
        <v>4</v>
      </c>
      <c r="K490" s="127">
        <v>27</v>
      </c>
      <c r="L490" s="127">
        <v>24</v>
      </c>
      <c r="M490" s="127">
        <f t="shared" ref="M490:M497" si="668">SUM(K490:L490)</f>
        <v>51</v>
      </c>
      <c r="N490" s="127">
        <v>26</v>
      </c>
      <c r="O490" s="127">
        <v>9</v>
      </c>
      <c r="P490" s="127">
        <f t="shared" ref="P490:P497" si="669">SUM(N490:O490)</f>
        <v>35</v>
      </c>
      <c r="Q490" s="127">
        <v>8</v>
      </c>
      <c r="R490" s="127">
        <v>7</v>
      </c>
      <c r="S490" s="127">
        <f t="shared" ref="S490:S497" si="670">SUM(Q490:R490)</f>
        <v>15</v>
      </c>
      <c r="T490" s="127">
        <v>0</v>
      </c>
      <c r="U490" s="127">
        <v>0</v>
      </c>
      <c r="V490" s="127">
        <f t="shared" ref="V490:V497" si="671">SUM(T490:U490)</f>
        <v>0</v>
      </c>
      <c r="W490" s="127">
        <v>12</v>
      </c>
      <c r="X490" s="127">
        <v>6</v>
      </c>
      <c r="Y490" s="127">
        <f>SUM(W490:X490)</f>
        <v>18</v>
      </c>
      <c r="Z490" s="127">
        <f>Q490+N490+K490+H490+E490+B490+T490+W490</f>
        <v>768</v>
      </c>
      <c r="AA490" s="127">
        <f>R490+O490+L490+I490+F490+C490+U490+X490</f>
        <v>493</v>
      </c>
      <c r="AB490" s="128">
        <f t="shared" ref="AB490:AB496" si="672">SUM(Z490:AA490)</f>
        <v>1261</v>
      </c>
    </row>
    <row r="491" spans="1:28" x14ac:dyDescent="0.2">
      <c r="A491" s="129" t="s">
        <v>6</v>
      </c>
      <c r="B491" s="130">
        <v>205</v>
      </c>
      <c r="C491" s="131">
        <v>314</v>
      </c>
      <c r="D491" s="131">
        <f t="shared" si="665"/>
        <v>519</v>
      </c>
      <c r="E491" s="131">
        <v>31</v>
      </c>
      <c r="F491" s="131">
        <v>21</v>
      </c>
      <c r="G491" s="131">
        <f t="shared" si="666"/>
        <v>52</v>
      </c>
      <c r="H491" s="131">
        <v>0</v>
      </c>
      <c r="I491" s="131">
        <v>1</v>
      </c>
      <c r="J491" s="131">
        <f t="shared" si="667"/>
        <v>1</v>
      </c>
      <c r="K491" s="131">
        <v>18</v>
      </c>
      <c r="L491" s="131">
        <v>26</v>
      </c>
      <c r="M491" s="131">
        <f t="shared" si="668"/>
        <v>44</v>
      </c>
      <c r="N491" s="131">
        <v>5</v>
      </c>
      <c r="O491" s="131">
        <v>8</v>
      </c>
      <c r="P491" s="131">
        <f t="shared" si="669"/>
        <v>13</v>
      </c>
      <c r="Q491" s="131">
        <v>7</v>
      </c>
      <c r="R491" s="131">
        <v>6</v>
      </c>
      <c r="S491" s="131">
        <f t="shared" si="670"/>
        <v>13</v>
      </c>
      <c r="T491" s="131">
        <v>0</v>
      </c>
      <c r="U491" s="131">
        <v>0</v>
      </c>
      <c r="V491" s="131">
        <f t="shared" si="671"/>
        <v>0</v>
      </c>
      <c r="W491" s="131">
        <v>2</v>
      </c>
      <c r="X491" s="131">
        <v>1</v>
      </c>
      <c r="Y491" s="131">
        <f t="shared" ref="Y491:Y496" si="673">SUM(W491:X491)</f>
        <v>3</v>
      </c>
      <c r="Z491" s="131">
        <f t="shared" ref="Z491:Z494" si="674">Q491+N491+K491+H491+E491+B491+T491+W491</f>
        <v>268</v>
      </c>
      <c r="AA491" s="131">
        <f t="shared" ref="AA491:AA496" si="675">R491+O491+L491+I491+F491+C491+U491+X491</f>
        <v>377</v>
      </c>
      <c r="AB491" s="132">
        <f t="shared" si="672"/>
        <v>645</v>
      </c>
    </row>
    <row r="492" spans="1:28" x14ac:dyDescent="0.2">
      <c r="A492" s="133" t="s">
        <v>5</v>
      </c>
      <c r="B492" s="130">
        <v>549</v>
      </c>
      <c r="C492" s="131">
        <v>93</v>
      </c>
      <c r="D492" s="131">
        <f t="shared" si="665"/>
        <v>642</v>
      </c>
      <c r="E492" s="131">
        <v>61</v>
      </c>
      <c r="F492" s="131">
        <v>9</v>
      </c>
      <c r="G492" s="131">
        <f t="shared" si="666"/>
        <v>70</v>
      </c>
      <c r="H492" s="131">
        <v>4</v>
      </c>
      <c r="I492" s="131">
        <v>0</v>
      </c>
      <c r="J492" s="131">
        <f t="shared" si="667"/>
        <v>4</v>
      </c>
      <c r="K492" s="131">
        <v>7</v>
      </c>
      <c r="L492" s="131">
        <v>4</v>
      </c>
      <c r="M492" s="131">
        <f t="shared" si="668"/>
        <v>11</v>
      </c>
      <c r="N492" s="131">
        <v>11</v>
      </c>
      <c r="O492" s="131">
        <v>0</v>
      </c>
      <c r="P492" s="131">
        <f t="shared" si="669"/>
        <v>11</v>
      </c>
      <c r="Q492" s="131">
        <v>4</v>
      </c>
      <c r="R492" s="131">
        <v>1</v>
      </c>
      <c r="S492" s="131">
        <f t="shared" si="670"/>
        <v>5</v>
      </c>
      <c r="T492" s="131">
        <v>0</v>
      </c>
      <c r="U492" s="131">
        <v>0</v>
      </c>
      <c r="V492" s="131">
        <f t="shared" si="671"/>
        <v>0</v>
      </c>
      <c r="W492" s="131">
        <v>2</v>
      </c>
      <c r="X492" s="131">
        <v>0</v>
      </c>
      <c r="Y492" s="131">
        <f t="shared" si="673"/>
        <v>2</v>
      </c>
      <c r="Z492" s="131">
        <f t="shared" si="674"/>
        <v>638</v>
      </c>
      <c r="AA492" s="131">
        <f t="shared" si="675"/>
        <v>107</v>
      </c>
      <c r="AB492" s="132">
        <f t="shared" si="672"/>
        <v>745</v>
      </c>
    </row>
    <row r="493" spans="1:28" x14ac:dyDescent="0.2">
      <c r="A493" s="133" t="s">
        <v>7</v>
      </c>
      <c r="B493" s="130">
        <v>23</v>
      </c>
      <c r="C493" s="131">
        <v>152</v>
      </c>
      <c r="D493" s="131">
        <f t="shared" si="665"/>
        <v>175</v>
      </c>
      <c r="E493" s="131">
        <v>8</v>
      </c>
      <c r="F493" s="131">
        <v>6</v>
      </c>
      <c r="G493" s="131">
        <f t="shared" si="666"/>
        <v>14</v>
      </c>
      <c r="H493" s="131">
        <v>0</v>
      </c>
      <c r="I493" s="131">
        <v>3</v>
      </c>
      <c r="J493" s="131">
        <f t="shared" si="667"/>
        <v>3</v>
      </c>
      <c r="K493" s="131">
        <v>4</v>
      </c>
      <c r="L493" s="131">
        <v>21</v>
      </c>
      <c r="M493" s="131">
        <f t="shared" si="668"/>
        <v>25</v>
      </c>
      <c r="N493" s="131">
        <v>0</v>
      </c>
      <c r="O493" s="131">
        <v>3</v>
      </c>
      <c r="P493" s="131">
        <f t="shared" si="669"/>
        <v>3</v>
      </c>
      <c r="Q493" s="131">
        <v>8</v>
      </c>
      <c r="R493" s="131">
        <v>21</v>
      </c>
      <c r="S493" s="131">
        <f t="shared" si="670"/>
        <v>29</v>
      </c>
      <c r="T493" s="131">
        <v>0</v>
      </c>
      <c r="U493" s="131">
        <v>1</v>
      </c>
      <c r="V493" s="131">
        <f t="shared" si="671"/>
        <v>1</v>
      </c>
      <c r="W493" s="131">
        <v>0</v>
      </c>
      <c r="X493" s="131">
        <v>0</v>
      </c>
      <c r="Y493" s="131">
        <f t="shared" si="673"/>
        <v>0</v>
      </c>
      <c r="Z493" s="131">
        <f t="shared" si="674"/>
        <v>43</v>
      </c>
      <c r="AA493" s="131">
        <f t="shared" si="675"/>
        <v>207</v>
      </c>
      <c r="AB493" s="132">
        <f t="shared" si="672"/>
        <v>250</v>
      </c>
    </row>
    <row r="494" spans="1:28" x14ac:dyDescent="0.2">
      <c r="A494" s="133" t="s">
        <v>9</v>
      </c>
      <c r="B494" s="130">
        <v>224</v>
      </c>
      <c r="C494" s="131">
        <v>110</v>
      </c>
      <c r="D494" s="131">
        <f t="shared" si="665"/>
        <v>334</v>
      </c>
      <c r="E494" s="131">
        <v>10</v>
      </c>
      <c r="F494" s="131">
        <v>11</v>
      </c>
      <c r="G494" s="131">
        <f t="shared" si="666"/>
        <v>21</v>
      </c>
      <c r="H494" s="131">
        <v>2</v>
      </c>
      <c r="I494" s="131">
        <v>0</v>
      </c>
      <c r="J494" s="131">
        <f t="shared" si="667"/>
        <v>2</v>
      </c>
      <c r="K494" s="131">
        <v>27</v>
      </c>
      <c r="L494" s="131">
        <v>10</v>
      </c>
      <c r="M494" s="131">
        <f t="shared" si="668"/>
        <v>37</v>
      </c>
      <c r="N494" s="131">
        <v>5</v>
      </c>
      <c r="O494" s="131">
        <v>5</v>
      </c>
      <c r="P494" s="131">
        <f t="shared" si="669"/>
        <v>10</v>
      </c>
      <c r="Q494" s="131">
        <v>7</v>
      </c>
      <c r="R494" s="131">
        <v>4</v>
      </c>
      <c r="S494" s="131">
        <f t="shared" si="670"/>
        <v>11</v>
      </c>
      <c r="T494" s="131">
        <v>0</v>
      </c>
      <c r="U494" s="131">
        <v>0</v>
      </c>
      <c r="V494" s="131">
        <f t="shared" si="671"/>
        <v>0</v>
      </c>
      <c r="W494" s="131">
        <v>4</v>
      </c>
      <c r="X494" s="131">
        <v>0</v>
      </c>
      <c r="Y494" s="131">
        <f t="shared" si="673"/>
        <v>4</v>
      </c>
      <c r="Z494" s="131">
        <f t="shared" si="674"/>
        <v>279</v>
      </c>
      <c r="AA494" s="131">
        <f t="shared" si="675"/>
        <v>140</v>
      </c>
      <c r="AB494" s="132">
        <f t="shared" si="672"/>
        <v>419</v>
      </c>
    </row>
    <row r="495" spans="1:28" x14ac:dyDescent="0.2">
      <c r="A495" s="129" t="s">
        <v>8</v>
      </c>
      <c r="B495" s="130">
        <v>343</v>
      </c>
      <c r="C495" s="131">
        <v>65</v>
      </c>
      <c r="D495" s="131">
        <f t="shared" si="665"/>
        <v>408</v>
      </c>
      <c r="E495" s="131">
        <v>55</v>
      </c>
      <c r="F495" s="131">
        <v>11</v>
      </c>
      <c r="G495" s="131">
        <f t="shared" si="666"/>
        <v>66</v>
      </c>
      <c r="H495" s="131">
        <v>8</v>
      </c>
      <c r="I495" s="131">
        <v>0</v>
      </c>
      <c r="J495" s="131">
        <f t="shared" si="667"/>
        <v>8</v>
      </c>
      <c r="K495" s="131">
        <v>19</v>
      </c>
      <c r="L495" s="131">
        <v>13</v>
      </c>
      <c r="M495" s="131">
        <f t="shared" si="668"/>
        <v>32</v>
      </c>
      <c r="N495" s="131">
        <v>10</v>
      </c>
      <c r="O495" s="131">
        <v>0</v>
      </c>
      <c r="P495" s="131">
        <f t="shared" si="669"/>
        <v>10</v>
      </c>
      <c r="Q495" s="131">
        <v>3</v>
      </c>
      <c r="R495" s="131">
        <v>2</v>
      </c>
      <c r="S495" s="131">
        <f t="shared" si="670"/>
        <v>5</v>
      </c>
      <c r="T495" s="131">
        <v>0</v>
      </c>
      <c r="U495" s="131">
        <v>0</v>
      </c>
      <c r="V495" s="131">
        <f t="shared" si="671"/>
        <v>0</v>
      </c>
      <c r="W495" s="131">
        <v>3</v>
      </c>
      <c r="X495" s="131">
        <v>1</v>
      </c>
      <c r="Y495" s="131">
        <f t="shared" si="673"/>
        <v>4</v>
      </c>
      <c r="Z495" s="131">
        <f>Q495+N495+K495+H495+E495+B495+T495+W495</f>
        <v>441</v>
      </c>
      <c r="AA495" s="131">
        <f t="shared" si="675"/>
        <v>92</v>
      </c>
      <c r="AB495" s="132">
        <f t="shared" si="672"/>
        <v>533</v>
      </c>
    </row>
    <row r="496" spans="1:28" x14ac:dyDescent="0.2">
      <c r="A496" s="137" t="s">
        <v>50</v>
      </c>
      <c r="B496" s="134">
        <v>74</v>
      </c>
      <c r="C496" s="135">
        <v>54</v>
      </c>
      <c r="D496" s="135">
        <f t="shared" si="665"/>
        <v>128</v>
      </c>
      <c r="E496" s="135">
        <v>10</v>
      </c>
      <c r="F496" s="135">
        <v>4</v>
      </c>
      <c r="G496" s="135">
        <f t="shared" si="666"/>
        <v>14</v>
      </c>
      <c r="H496" s="135">
        <v>0</v>
      </c>
      <c r="I496" s="135">
        <v>0</v>
      </c>
      <c r="J496" s="135">
        <f t="shared" si="667"/>
        <v>0</v>
      </c>
      <c r="K496" s="135">
        <v>3</v>
      </c>
      <c r="L496" s="135">
        <v>5</v>
      </c>
      <c r="M496" s="135">
        <f t="shared" si="668"/>
        <v>8</v>
      </c>
      <c r="N496" s="135">
        <v>4</v>
      </c>
      <c r="O496" s="135">
        <v>1</v>
      </c>
      <c r="P496" s="135">
        <f t="shared" si="669"/>
        <v>5</v>
      </c>
      <c r="Q496" s="135">
        <v>1</v>
      </c>
      <c r="R496" s="135">
        <v>0</v>
      </c>
      <c r="S496" s="131">
        <f t="shared" si="670"/>
        <v>1</v>
      </c>
      <c r="T496" s="135">
        <v>0</v>
      </c>
      <c r="U496" s="135">
        <v>0</v>
      </c>
      <c r="V496" s="131">
        <f t="shared" si="671"/>
        <v>0</v>
      </c>
      <c r="W496" s="135">
        <v>0</v>
      </c>
      <c r="X496" s="135">
        <v>2</v>
      </c>
      <c r="Y496" s="135">
        <f t="shared" si="673"/>
        <v>2</v>
      </c>
      <c r="Z496" s="135">
        <f>Q496+N496+K496+H496+E496+B496+T496+W496</f>
        <v>92</v>
      </c>
      <c r="AA496" s="135">
        <f t="shared" si="675"/>
        <v>66</v>
      </c>
      <c r="AB496" s="136">
        <f t="shared" si="672"/>
        <v>158</v>
      </c>
    </row>
    <row r="497" spans="1:28" ht="13.5" thickBot="1" x14ac:dyDescent="0.25">
      <c r="A497" s="138" t="s">
        <v>3</v>
      </c>
      <c r="B497" s="139">
        <f>SUM(B489:B496)</f>
        <v>2029</v>
      </c>
      <c r="C497" s="140">
        <f>SUM(C489:C496)</f>
        <v>1193</v>
      </c>
      <c r="D497" s="140">
        <f t="shared" si="665"/>
        <v>3222</v>
      </c>
      <c r="E497" s="140">
        <f>SUM(E489:E496)</f>
        <v>257</v>
      </c>
      <c r="F497" s="140">
        <f>SUM(F489:F496)</f>
        <v>102</v>
      </c>
      <c r="G497" s="140">
        <f t="shared" si="666"/>
        <v>359</v>
      </c>
      <c r="H497" s="140">
        <f>SUM(H489:H496)</f>
        <v>16</v>
      </c>
      <c r="I497" s="140">
        <f>SUM(I489:I496)</f>
        <v>6</v>
      </c>
      <c r="J497" s="140">
        <f t="shared" si="667"/>
        <v>22</v>
      </c>
      <c r="K497" s="140">
        <f>SUM(K489:K496)</f>
        <v>105</v>
      </c>
      <c r="L497" s="140">
        <f>SUM(L489:L496)</f>
        <v>103</v>
      </c>
      <c r="M497" s="140">
        <f t="shared" si="668"/>
        <v>208</v>
      </c>
      <c r="N497" s="140">
        <f>SUM(N489:N496)</f>
        <v>61</v>
      </c>
      <c r="O497" s="140">
        <f>SUM(O489:O496)</f>
        <v>26</v>
      </c>
      <c r="P497" s="140">
        <f t="shared" si="669"/>
        <v>87</v>
      </c>
      <c r="Q497" s="140">
        <f>SUM(Q489:Q496)</f>
        <v>38</v>
      </c>
      <c r="R497" s="140">
        <f>SUM(R489:R496)</f>
        <v>41</v>
      </c>
      <c r="S497" s="140">
        <f t="shared" si="670"/>
        <v>79</v>
      </c>
      <c r="T497" s="140">
        <f>SUM(T489:T496)</f>
        <v>0</v>
      </c>
      <c r="U497" s="140">
        <f>SUM(U489:U496)</f>
        <v>1</v>
      </c>
      <c r="V497" s="140">
        <f t="shared" si="671"/>
        <v>1</v>
      </c>
      <c r="W497" s="140">
        <f>SUM(W490:W496)</f>
        <v>23</v>
      </c>
      <c r="X497" s="140">
        <f>SUM(X490:X496)</f>
        <v>10</v>
      </c>
      <c r="Y497" s="140">
        <f>SUM(Y490:Y496)</f>
        <v>33</v>
      </c>
      <c r="Z497" s="140">
        <f t="shared" ref="Z497:AA497" si="676">Q497+N497+K497+H497+E497+B497+T497</f>
        <v>2506</v>
      </c>
      <c r="AA497" s="140">
        <f t="shared" si="676"/>
        <v>1472</v>
      </c>
      <c r="AB497" s="141">
        <f>SUM(AB489:AB496)</f>
        <v>4011</v>
      </c>
    </row>
    <row r="498" spans="1:28" x14ac:dyDescent="0.2">
      <c r="V498" s="118"/>
      <c r="Z498" s="142"/>
    </row>
    <row r="499" spans="1:28" ht="13.5" thickBot="1" x14ac:dyDescent="0.25">
      <c r="A499" s="118" t="s">
        <v>116</v>
      </c>
      <c r="V499" s="118"/>
      <c r="Z499" s="120"/>
    </row>
    <row r="500" spans="1:28" ht="25.5" x14ac:dyDescent="0.2">
      <c r="A500" s="161" t="s">
        <v>100</v>
      </c>
      <c r="B500" s="152" t="s">
        <v>41</v>
      </c>
      <c r="C500" s="153" t="s">
        <v>41</v>
      </c>
      <c r="D500" s="154" t="s">
        <v>41</v>
      </c>
      <c r="E500" s="155" t="s">
        <v>42</v>
      </c>
      <c r="F500" s="153" t="s">
        <v>42</v>
      </c>
      <c r="G500" s="154" t="s">
        <v>42</v>
      </c>
      <c r="H500" s="157" t="s">
        <v>43</v>
      </c>
      <c r="I500" s="158" t="s">
        <v>43</v>
      </c>
      <c r="J500" s="159" t="s">
        <v>43</v>
      </c>
      <c r="K500" s="155" t="s">
        <v>44</v>
      </c>
      <c r="L500" s="153" t="s">
        <v>44</v>
      </c>
      <c r="M500" s="154" t="s">
        <v>44</v>
      </c>
      <c r="N500" s="155" t="s">
        <v>45</v>
      </c>
      <c r="O500" s="153" t="s">
        <v>45</v>
      </c>
      <c r="P500" s="154" t="s">
        <v>45</v>
      </c>
      <c r="Q500" s="155" t="s">
        <v>46</v>
      </c>
      <c r="R500" s="153" t="s">
        <v>46</v>
      </c>
      <c r="S500" s="154" t="s">
        <v>46</v>
      </c>
      <c r="T500" s="157" t="s">
        <v>47</v>
      </c>
      <c r="U500" s="158" t="s">
        <v>47</v>
      </c>
      <c r="V500" s="159" t="s">
        <v>47</v>
      </c>
      <c r="W500" s="158" t="s">
        <v>86</v>
      </c>
      <c r="X500" s="158" t="s">
        <v>86</v>
      </c>
      <c r="Y500" s="158" t="s">
        <v>86</v>
      </c>
      <c r="Z500" s="155" t="s">
        <v>3</v>
      </c>
      <c r="AA500" s="153" t="s">
        <v>3</v>
      </c>
      <c r="AB500" s="156" t="s">
        <v>3</v>
      </c>
    </row>
    <row r="501" spans="1:28" ht="13.5" thickBot="1" x14ac:dyDescent="0.25">
      <c r="A501" s="162"/>
      <c r="B501" s="122" t="s">
        <v>48</v>
      </c>
      <c r="C501" s="123" t="s">
        <v>49</v>
      </c>
      <c r="D501" s="123" t="s">
        <v>3</v>
      </c>
      <c r="E501" s="122" t="s">
        <v>48</v>
      </c>
      <c r="F501" s="123" t="s">
        <v>49</v>
      </c>
      <c r="G501" s="123" t="s">
        <v>3</v>
      </c>
      <c r="H501" s="122" t="s">
        <v>48</v>
      </c>
      <c r="I501" s="123" t="s">
        <v>49</v>
      </c>
      <c r="J501" s="123" t="s">
        <v>3</v>
      </c>
      <c r="K501" s="122" t="s">
        <v>48</v>
      </c>
      <c r="L501" s="123" t="s">
        <v>49</v>
      </c>
      <c r="M501" s="123" t="s">
        <v>3</v>
      </c>
      <c r="N501" s="122" t="s">
        <v>48</v>
      </c>
      <c r="O501" s="123" t="s">
        <v>49</v>
      </c>
      <c r="P501" s="123" t="s">
        <v>3</v>
      </c>
      <c r="Q501" s="122" t="s">
        <v>48</v>
      </c>
      <c r="R501" s="123" t="s">
        <v>49</v>
      </c>
      <c r="S501" s="123" t="s">
        <v>3</v>
      </c>
      <c r="T501" s="122" t="s">
        <v>48</v>
      </c>
      <c r="U501" s="123" t="s">
        <v>49</v>
      </c>
      <c r="V501" s="123" t="s">
        <v>3</v>
      </c>
      <c r="W501" s="122" t="s">
        <v>48</v>
      </c>
      <c r="X501" s="123" t="s">
        <v>49</v>
      </c>
      <c r="Y501" s="123" t="s">
        <v>3</v>
      </c>
      <c r="Z501" s="122" t="s">
        <v>48</v>
      </c>
      <c r="AA501" s="123" t="s">
        <v>49</v>
      </c>
      <c r="AB501" s="124" t="s">
        <v>3</v>
      </c>
    </row>
    <row r="502" spans="1:28" x14ac:dyDescent="0.2">
      <c r="A502" s="125" t="s">
        <v>4</v>
      </c>
      <c r="B502" s="126">
        <v>1027</v>
      </c>
      <c r="C502" s="127">
        <v>598</v>
      </c>
      <c r="D502" s="127">
        <f t="shared" ref="D502:D509" si="677">SUM(B502:C502)</f>
        <v>1625</v>
      </c>
      <c r="E502" s="127">
        <v>121</v>
      </c>
      <c r="F502" s="127">
        <v>56</v>
      </c>
      <c r="G502" s="127">
        <f t="shared" ref="G502:G509" si="678">SUM(E502:F502)</f>
        <v>177</v>
      </c>
      <c r="H502" s="127">
        <v>4</v>
      </c>
      <c r="I502" s="127">
        <v>3</v>
      </c>
      <c r="J502" s="127">
        <f t="shared" ref="J502:J509" si="679">SUM(H502:I502)</f>
        <v>7</v>
      </c>
      <c r="K502" s="127">
        <v>37</v>
      </c>
      <c r="L502" s="127">
        <v>32</v>
      </c>
      <c r="M502" s="127">
        <f t="shared" ref="M502:M509" si="680">SUM(K502:L502)</f>
        <v>69</v>
      </c>
      <c r="N502" s="127">
        <v>36</v>
      </c>
      <c r="O502" s="127">
        <v>10</v>
      </c>
      <c r="P502" s="127">
        <f t="shared" ref="P502:P509" si="681">SUM(N502:O502)</f>
        <v>46</v>
      </c>
      <c r="Q502" s="127">
        <v>13</v>
      </c>
      <c r="R502" s="127">
        <v>13</v>
      </c>
      <c r="S502" s="127">
        <f t="shared" ref="S502:S509" si="682">SUM(Q502:R502)</f>
        <v>26</v>
      </c>
      <c r="T502" s="127">
        <v>0</v>
      </c>
      <c r="U502" s="127">
        <v>0</v>
      </c>
      <c r="V502" s="127">
        <f t="shared" ref="V502:V509" si="683">SUM(T502:U502)</f>
        <v>0</v>
      </c>
      <c r="W502" s="127">
        <v>12</v>
      </c>
      <c r="X502" s="127">
        <v>9</v>
      </c>
      <c r="Y502" s="127">
        <f>SUM(W502:X502)</f>
        <v>21</v>
      </c>
      <c r="Z502" s="127">
        <f>Q502+N502+K502+H502+E502+B502+T502+W502</f>
        <v>1250</v>
      </c>
      <c r="AA502" s="127">
        <f>R502+O502+L502+I502+F502+C502+U502+X502</f>
        <v>721</v>
      </c>
      <c r="AB502" s="128">
        <f>SUM(Z502:AA502)</f>
        <v>1971</v>
      </c>
    </row>
    <row r="503" spans="1:28" x14ac:dyDescent="0.2">
      <c r="A503" s="129" t="s">
        <v>6</v>
      </c>
      <c r="B503" s="130">
        <v>328</v>
      </c>
      <c r="C503" s="131">
        <v>454</v>
      </c>
      <c r="D503" s="131">
        <f t="shared" si="677"/>
        <v>782</v>
      </c>
      <c r="E503" s="131">
        <v>39</v>
      </c>
      <c r="F503" s="131">
        <v>18</v>
      </c>
      <c r="G503" s="131">
        <f t="shared" si="678"/>
        <v>57</v>
      </c>
      <c r="H503" s="131">
        <v>0</v>
      </c>
      <c r="I503" s="131">
        <v>0</v>
      </c>
      <c r="J503" s="131">
        <f t="shared" si="679"/>
        <v>0</v>
      </c>
      <c r="K503" s="131">
        <v>30</v>
      </c>
      <c r="L503" s="131">
        <v>30</v>
      </c>
      <c r="M503" s="131">
        <f t="shared" si="680"/>
        <v>60</v>
      </c>
      <c r="N503" s="131">
        <v>8</v>
      </c>
      <c r="O503" s="131">
        <v>13</v>
      </c>
      <c r="P503" s="131">
        <f t="shared" si="681"/>
        <v>21</v>
      </c>
      <c r="Q503" s="131">
        <v>13</v>
      </c>
      <c r="R503" s="131">
        <v>13</v>
      </c>
      <c r="S503" s="131">
        <f t="shared" si="682"/>
        <v>26</v>
      </c>
      <c r="T503" s="131">
        <v>0</v>
      </c>
      <c r="U503" s="131">
        <v>0</v>
      </c>
      <c r="V503" s="131">
        <f t="shared" si="683"/>
        <v>0</v>
      </c>
      <c r="W503" s="131">
        <v>4</v>
      </c>
      <c r="X503" s="131">
        <v>1</v>
      </c>
      <c r="Y503" s="131">
        <f t="shared" ref="Y503:Y508" si="684">SUM(W503:X503)</f>
        <v>5</v>
      </c>
      <c r="Z503" s="131">
        <f t="shared" ref="Z503:Z506" si="685">Q503+N503+K503+H503+E503+B503+T503+W503</f>
        <v>422</v>
      </c>
      <c r="AA503" s="131">
        <f t="shared" ref="AA503:AA508" si="686">R503+O503+L503+I503+F503+C503+U503+X503</f>
        <v>529</v>
      </c>
      <c r="AB503" s="132">
        <f t="shared" ref="AB503:AB508" si="687">SUM(Z503:AA503)</f>
        <v>951</v>
      </c>
    </row>
    <row r="504" spans="1:28" x14ac:dyDescent="0.2">
      <c r="A504" s="133" t="s">
        <v>5</v>
      </c>
      <c r="B504" s="130">
        <v>1126</v>
      </c>
      <c r="C504" s="131">
        <v>204</v>
      </c>
      <c r="D504" s="131">
        <f t="shared" si="677"/>
        <v>1330</v>
      </c>
      <c r="E504" s="131">
        <v>108</v>
      </c>
      <c r="F504" s="131">
        <v>15</v>
      </c>
      <c r="G504" s="131">
        <f t="shared" si="678"/>
        <v>123</v>
      </c>
      <c r="H504" s="131">
        <v>7</v>
      </c>
      <c r="I504" s="131">
        <v>1</v>
      </c>
      <c r="J504" s="131">
        <f t="shared" si="679"/>
        <v>8</v>
      </c>
      <c r="K504" s="131">
        <v>16</v>
      </c>
      <c r="L504" s="131">
        <v>9</v>
      </c>
      <c r="M504" s="131">
        <f t="shared" si="680"/>
        <v>25</v>
      </c>
      <c r="N504" s="131">
        <v>18</v>
      </c>
      <c r="O504" s="131">
        <v>3</v>
      </c>
      <c r="P504" s="131">
        <f t="shared" si="681"/>
        <v>21</v>
      </c>
      <c r="Q504" s="131">
        <v>7</v>
      </c>
      <c r="R504" s="131">
        <v>3</v>
      </c>
      <c r="S504" s="131">
        <f t="shared" si="682"/>
        <v>10</v>
      </c>
      <c r="T504" s="131">
        <v>0</v>
      </c>
      <c r="U504" s="131">
        <v>0</v>
      </c>
      <c r="V504" s="131">
        <f t="shared" si="683"/>
        <v>0</v>
      </c>
      <c r="W504" s="131">
        <v>2</v>
      </c>
      <c r="X504" s="131">
        <v>0</v>
      </c>
      <c r="Y504" s="131">
        <f t="shared" si="684"/>
        <v>2</v>
      </c>
      <c r="Z504" s="131">
        <f t="shared" si="685"/>
        <v>1284</v>
      </c>
      <c r="AA504" s="131">
        <f t="shared" si="686"/>
        <v>235</v>
      </c>
      <c r="AB504" s="132">
        <f t="shared" si="687"/>
        <v>1519</v>
      </c>
    </row>
    <row r="505" spans="1:28" x14ac:dyDescent="0.2">
      <c r="A505" s="133" t="s">
        <v>7</v>
      </c>
      <c r="B505" s="130">
        <v>33</v>
      </c>
      <c r="C505" s="131">
        <v>244</v>
      </c>
      <c r="D505" s="131">
        <f t="shared" si="677"/>
        <v>277</v>
      </c>
      <c r="E505" s="131">
        <v>7</v>
      </c>
      <c r="F505" s="131">
        <v>8</v>
      </c>
      <c r="G505" s="131">
        <f t="shared" si="678"/>
        <v>15</v>
      </c>
      <c r="H505" s="131">
        <v>0</v>
      </c>
      <c r="I505" s="131">
        <v>3</v>
      </c>
      <c r="J505" s="131">
        <f t="shared" si="679"/>
        <v>3</v>
      </c>
      <c r="K505" s="131">
        <v>9</v>
      </c>
      <c r="L505" s="131">
        <v>30</v>
      </c>
      <c r="M505" s="131">
        <f t="shared" si="680"/>
        <v>39</v>
      </c>
      <c r="N505" s="131">
        <v>2</v>
      </c>
      <c r="O505" s="131">
        <v>6</v>
      </c>
      <c r="P505" s="131">
        <f t="shared" si="681"/>
        <v>8</v>
      </c>
      <c r="Q505" s="131">
        <v>12</v>
      </c>
      <c r="R505" s="131">
        <v>27</v>
      </c>
      <c r="S505" s="131">
        <f t="shared" si="682"/>
        <v>39</v>
      </c>
      <c r="T505" s="131">
        <v>0</v>
      </c>
      <c r="U505" s="131">
        <v>1</v>
      </c>
      <c r="V505" s="131">
        <f t="shared" si="683"/>
        <v>1</v>
      </c>
      <c r="W505" s="131">
        <v>0</v>
      </c>
      <c r="X505" s="131">
        <v>0</v>
      </c>
      <c r="Y505" s="131">
        <f t="shared" si="684"/>
        <v>0</v>
      </c>
      <c r="Z505" s="131">
        <f t="shared" si="685"/>
        <v>63</v>
      </c>
      <c r="AA505" s="131">
        <f t="shared" si="686"/>
        <v>319</v>
      </c>
      <c r="AB505" s="132">
        <f t="shared" si="687"/>
        <v>382</v>
      </c>
    </row>
    <row r="506" spans="1:28" x14ac:dyDescent="0.2">
      <c r="A506" s="133" t="s">
        <v>9</v>
      </c>
      <c r="B506" s="130">
        <v>479</v>
      </c>
      <c r="C506" s="131">
        <v>218</v>
      </c>
      <c r="D506" s="131">
        <f t="shared" si="677"/>
        <v>697</v>
      </c>
      <c r="E506" s="131">
        <v>25</v>
      </c>
      <c r="F506" s="131">
        <v>16</v>
      </c>
      <c r="G506" s="131">
        <f t="shared" si="678"/>
        <v>41</v>
      </c>
      <c r="H506" s="131">
        <v>4</v>
      </c>
      <c r="I506" s="131">
        <v>0</v>
      </c>
      <c r="J506" s="131">
        <f t="shared" si="679"/>
        <v>4</v>
      </c>
      <c r="K506" s="131">
        <v>40</v>
      </c>
      <c r="L506" s="131">
        <v>18</v>
      </c>
      <c r="M506" s="131">
        <f t="shared" si="680"/>
        <v>58</v>
      </c>
      <c r="N506" s="131">
        <v>13</v>
      </c>
      <c r="O506" s="131">
        <v>7</v>
      </c>
      <c r="P506" s="131">
        <f t="shared" si="681"/>
        <v>20</v>
      </c>
      <c r="Q506" s="131">
        <v>9</v>
      </c>
      <c r="R506" s="131">
        <v>8</v>
      </c>
      <c r="S506" s="131">
        <f t="shared" si="682"/>
        <v>17</v>
      </c>
      <c r="T506" s="131">
        <v>0</v>
      </c>
      <c r="U506" s="131">
        <v>0</v>
      </c>
      <c r="V506" s="131">
        <f t="shared" si="683"/>
        <v>0</v>
      </c>
      <c r="W506" s="131">
        <v>7</v>
      </c>
      <c r="X506" s="131">
        <v>0</v>
      </c>
      <c r="Y506" s="131">
        <f t="shared" si="684"/>
        <v>7</v>
      </c>
      <c r="Z506" s="131">
        <f t="shared" si="685"/>
        <v>577</v>
      </c>
      <c r="AA506" s="131">
        <f t="shared" si="686"/>
        <v>267</v>
      </c>
      <c r="AB506" s="132">
        <f t="shared" si="687"/>
        <v>844</v>
      </c>
    </row>
    <row r="507" spans="1:28" x14ac:dyDescent="0.2">
      <c r="A507" s="129" t="s">
        <v>8</v>
      </c>
      <c r="B507" s="130">
        <v>579</v>
      </c>
      <c r="C507" s="131">
        <v>111</v>
      </c>
      <c r="D507" s="131">
        <f t="shared" si="677"/>
        <v>690</v>
      </c>
      <c r="E507" s="131">
        <v>80</v>
      </c>
      <c r="F507" s="131">
        <v>11</v>
      </c>
      <c r="G507" s="131">
        <f t="shared" si="678"/>
        <v>91</v>
      </c>
      <c r="H507" s="131">
        <v>5</v>
      </c>
      <c r="I507" s="131">
        <v>0</v>
      </c>
      <c r="J507" s="131">
        <f t="shared" si="679"/>
        <v>5</v>
      </c>
      <c r="K507" s="131">
        <v>46</v>
      </c>
      <c r="L507" s="131">
        <v>17</v>
      </c>
      <c r="M507" s="131">
        <f t="shared" si="680"/>
        <v>63</v>
      </c>
      <c r="N507" s="131">
        <v>18</v>
      </c>
      <c r="O507" s="131">
        <v>1</v>
      </c>
      <c r="P507" s="131">
        <f t="shared" si="681"/>
        <v>19</v>
      </c>
      <c r="Q507" s="131">
        <v>5</v>
      </c>
      <c r="R507" s="131">
        <v>1</v>
      </c>
      <c r="S507" s="131">
        <f t="shared" si="682"/>
        <v>6</v>
      </c>
      <c r="T507" s="131">
        <v>0</v>
      </c>
      <c r="U507" s="131">
        <v>0</v>
      </c>
      <c r="V507" s="131">
        <f t="shared" si="683"/>
        <v>0</v>
      </c>
      <c r="W507" s="131">
        <v>5</v>
      </c>
      <c r="X507" s="131">
        <v>2</v>
      </c>
      <c r="Y507" s="131">
        <f t="shared" si="684"/>
        <v>7</v>
      </c>
      <c r="Z507" s="131">
        <f>Q507+N507+K507+H507+E507+B507+T507+W507</f>
        <v>738</v>
      </c>
      <c r="AA507" s="131">
        <f t="shared" si="686"/>
        <v>143</v>
      </c>
      <c r="AB507" s="132">
        <f t="shared" si="687"/>
        <v>881</v>
      </c>
    </row>
    <row r="508" spans="1:28" x14ac:dyDescent="0.2">
      <c r="A508" s="137" t="s">
        <v>50</v>
      </c>
      <c r="B508" s="134">
        <v>104</v>
      </c>
      <c r="C508" s="135">
        <v>85</v>
      </c>
      <c r="D508" s="135">
        <f t="shared" si="677"/>
        <v>189</v>
      </c>
      <c r="E508" s="135">
        <v>15</v>
      </c>
      <c r="F508" s="135">
        <v>5</v>
      </c>
      <c r="G508" s="135">
        <f t="shared" si="678"/>
        <v>20</v>
      </c>
      <c r="H508" s="135">
        <v>0</v>
      </c>
      <c r="I508" s="135">
        <v>0</v>
      </c>
      <c r="J508" s="135">
        <f t="shared" si="679"/>
        <v>0</v>
      </c>
      <c r="K508" s="135">
        <v>3</v>
      </c>
      <c r="L508" s="135">
        <v>10</v>
      </c>
      <c r="M508" s="135">
        <f t="shared" si="680"/>
        <v>13</v>
      </c>
      <c r="N508" s="135">
        <v>5</v>
      </c>
      <c r="O508" s="135">
        <v>3</v>
      </c>
      <c r="P508" s="135">
        <f t="shared" si="681"/>
        <v>8</v>
      </c>
      <c r="Q508" s="135">
        <v>3</v>
      </c>
      <c r="R508" s="135">
        <v>2</v>
      </c>
      <c r="S508" s="131">
        <f t="shared" si="682"/>
        <v>5</v>
      </c>
      <c r="T508" s="135">
        <v>0</v>
      </c>
      <c r="U508" s="135">
        <v>0</v>
      </c>
      <c r="V508" s="131">
        <f t="shared" si="683"/>
        <v>0</v>
      </c>
      <c r="W508" s="135">
        <v>2</v>
      </c>
      <c r="X508" s="135">
        <v>3</v>
      </c>
      <c r="Y508" s="135">
        <f t="shared" si="684"/>
        <v>5</v>
      </c>
      <c r="Z508" s="135">
        <f>Q508+N508+K508+H508+E508+B508+T508+W508</f>
        <v>132</v>
      </c>
      <c r="AA508" s="135">
        <f t="shared" si="686"/>
        <v>108</v>
      </c>
      <c r="AB508" s="136">
        <f t="shared" si="687"/>
        <v>240</v>
      </c>
    </row>
    <row r="509" spans="1:28" ht="13.5" thickBot="1" x14ac:dyDescent="0.25">
      <c r="A509" s="138" t="s">
        <v>3</v>
      </c>
      <c r="B509" s="139">
        <f>SUM(B501:B508)</f>
        <v>3676</v>
      </c>
      <c r="C509" s="140">
        <f>SUM(C501:C508)</f>
        <v>1914</v>
      </c>
      <c r="D509" s="140">
        <f t="shared" si="677"/>
        <v>5590</v>
      </c>
      <c r="E509" s="140">
        <f>SUM(E501:E508)</f>
        <v>395</v>
      </c>
      <c r="F509" s="140">
        <f>SUM(F501:F508)</f>
        <v>129</v>
      </c>
      <c r="G509" s="140">
        <f t="shared" si="678"/>
        <v>524</v>
      </c>
      <c r="H509" s="140">
        <f>SUM(H501:H508)</f>
        <v>20</v>
      </c>
      <c r="I509" s="140">
        <f>SUM(I501:I508)</f>
        <v>7</v>
      </c>
      <c r="J509" s="140">
        <f t="shared" si="679"/>
        <v>27</v>
      </c>
      <c r="K509" s="140">
        <f>SUM(K501:K508)</f>
        <v>181</v>
      </c>
      <c r="L509" s="140">
        <f>SUM(L501:L508)</f>
        <v>146</v>
      </c>
      <c r="M509" s="140">
        <f t="shared" si="680"/>
        <v>327</v>
      </c>
      <c r="N509" s="140">
        <f>SUM(N501:N508)</f>
        <v>100</v>
      </c>
      <c r="O509" s="140">
        <f>SUM(O501:O508)</f>
        <v>43</v>
      </c>
      <c r="P509" s="140">
        <f t="shared" si="681"/>
        <v>143</v>
      </c>
      <c r="Q509" s="140">
        <f>SUM(Q501:Q508)</f>
        <v>62</v>
      </c>
      <c r="R509" s="140">
        <f>SUM(R501:R508)</f>
        <v>67</v>
      </c>
      <c r="S509" s="140">
        <f t="shared" si="682"/>
        <v>129</v>
      </c>
      <c r="T509" s="140">
        <f>SUM(T501:T508)</f>
        <v>0</v>
      </c>
      <c r="U509" s="140">
        <f>SUM(U501:U508)</f>
        <v>1</v>
      </c>
      <c r="V509" s="140">
        <f t="shared" si="683"/>
        <v>1</v>
      </c>
      <c r="W509" s="140">
        <f>SUM(W502:W508)</f>
        <v>32</v>
      </c>
      <c r="X509" s="140">
        <f>SUM(X502:X508)</f>
        <v>15</v>
      </c>
      <c r="Y509" s="140">
        <f>SUM(Y502:Y508)</f>
        <v>47</v>
      </c>
      <c r="Z509" s="140">
        <f t="shared" ref="Z509:AA509" si="688">Q509+N509+K509+H509+E509+B509+T509</f>
        <v>4434</v>
      </c>
      <c r="AA509" s="140">
        <f t="shared" si="688"/>
        <v>2307</v>
      </c>
      <c r="AB509" s="141">
        <f>SUM(AB501:AB508)</f>
        <v>6788</v>
      </c>
    </row>
    <row r="510" spans="1:28" ht="13.5" thickBot="1" x14ac:dyDescent="0.25">
      <c r="V510" s="118"/>
      <c r="Z510" s="142"/>
    </row>
    <row r="511" spans="1:28" ht="25.5" x14ac:dyDescent="0.2">
      <c r="A511" s="161" t="s">
        <v>66</v>
      </c>
      <c r="B511" s="152" t="s">
        <v>41</v>
      </c>
      <c r="C511" s="153" t="s">
        <v>41</v>
      </c>
      <c r="D511" s="154" t="s">
        <v>41</v>
      </c>
      <c r="E511" s="155" t="s">
        <v>42</v>
      </c>
      <c r="F511" s="153" t="s">
        <v>42</v>
      </c>
      <c r="G511" s="154" t="s">
        <v>42</v>
      </c>
      <c r="H511" s="157" t="s">
        <v>43</v>
      </c>
      <c r="I511" s="158" t="s">
        <v>43</v>
      </c>
      <c r="J511" s="159" t="s">
        <v>43</v>
      </c>
      <c r="K511" s="155" t="s">
        <v>44</v>
      </c>
      <c r="L511" s="153" t="s">
        <v>44</v>
      </c>
      <c r="M511" s="154" t="s">
        <v>44</v>
      </c>
      <c r="N511" s="155" t="s">
        <v>45</v>
      </c>
      <c r="O511" s="153" t="s">
        <v>45</v>
      </c>
      <c r="P511" s="154" t="s">
        <v>45</v>
      </c>
      <c r="Q511" s="155" t="s">
        <v>46</v>
      </c>
      <c r="R511" s="153" t="s">
        <v>46</v>
      </c>
      <c r="S511" s="154" t="s">
        <v>46</v>
      </c>
      <c r="T511" s="157" t="s">
        <v>47</v>
      </c>
      <c r="U511" s="158" t="s">
        <v>47</v>
      </c>
      <c r="V511" s="159" t="s">
        <v>47</v>
      </c>
      <c r="W511" s="158" t="s">
        <v>86</v>
      </c>
      <c r="X511" s="158" t="s">
        <v>86</v>
      </c>
      <c r="Y511" s="158" t="s">
        <v>86</v>
      </c>
      <c r="Z511" s="155" t="s">
        <v>3</v>
      </c>
      <c r="AA511" s="153" t="s">
        <v>3</v>
      </c>
      <c r="AB511" s="156" t="s">
        <v>3</v>
      </c>
    </row>
    <row r="512" spans="1:28" ht="13.5" thickBot="1" x14ac:dyDescent="0.25">
      <c r="A512" s="162"/>
      <c r="B512" s="122" t="s">
        <v>48</v>
      </c>
      <c r="C512" s="123" t="s">
        <v>49</v>
      </c>
      <c r="D512" s="123" t="s">
        <v>3</v>
      </c>
      <c r="E512" s="122" t="s">
        <v>48</v>
      </c>
      <c r="F512" s="123" t="s">
        <v>49</v>
      </c>
      <c r="G512" s="123" t="s">
        <v>3</v>
      </c>
      <c r="H512" s="122" t="s">
        <v>48</v>
      </c>
      <c r="I512" s="123" t="s">
        <v>49</v>
      </c>
      <c r="J512" s="123" t="s">
        <v>3</v>
      </c>
      <c r="K512" s="122" t="s">
        <v>48</v>
      </c>
      <c r="L512" s="123" t="s">
        <v>49</v>
      </c>
      <c r="M512" s="123" t="s">
        <v>3</v>
      </c>
      <c r="N512" s="122" t="s">
        <v>48</v>
      </c>
      <c r="O512" s="123" t="s">
        <v>49</v>
      </c>
      <c r="P512" s="123" t="s">
        <v>3</v>
      </c>
      <c r="Q512" s="122" t="s">
        <v>48</v>
      </c>
      <c r="R512" s="123" t="s">
        <v>49</v>
      </c>
      <c r="S512" s="123" t="s">
        <v>3</v>
      </c>
      <c r="T512" s="122" t="s">
        <v>48</v>
      </c>
      <c r="U512" s="123" t="s">
        <v>49</v>
      </c>
      <c r="V512" s="123" t="s">
        <v>3</v>
      </c>
      <c r="W512" s="122" t="s">
        <v>48</v>
      </c>
      <c r="X512" s="123" t="s">
        <v>49</v>
      </c>
      <c r="Y512" s="123" t="s">
        <v>3</v>
      </c>
      <c r="Z512" s="122" t="s">
        <v>48</v>
      </c>
      <c r="AA512" s="123" t="s">
        <v>49</v>
      </c>
      <c r="AB512" s="124" t="s">
        <v>3</v>
      </c>
    </row>
    <row r="513" spans="1:28" x14ac:dyDescent="0.2">
      <c r="A513" s="125" t="s">
        <v>4</v>
      </c>
      <c r="B513" s="126">
        <v>2627</v>
      </c>
      <c r="C513" s="127">
        <v>1774</v>
      </c>
      <c r="D513" s="127">
        <f t="shared" ref="D513:D520" si="689">SUM(B513:C513)</f>
        <v>4401</v>
      </c>
      <c r="E513" s="127">
        <v>386</v>
      </c>
      <c r="F513" s="127">
        <v>167</v>
      </c>
      <c r="G513" s="127">
        <f t="shared" ref="G513:G520" si="690">SUM(E513:F513)</f>
        <v>553</v>
      </c>
      <c r="H513" s="127">
        <v>13</v>
      </c>
      <c r="I513" s="127">
        <v>4</v>
      </c>
      <c r="J513" s="127">
        <f t="shared" ref="J513:J520" si="691">SUM(H513:I513)</f>
        <v>17</v>
      </c>
      <c r="K513" s="127">
        <v>87</v>
      </c>
      <c r="L513" s="127">
        <v>86</v>
      </c>
      <c r="M513" s="127">
        <f t="shared" ref="M513:M520" si="692">SUM(K513:L513)</f>
        <v>173</v>
      </c>
      <c r="N513" s="127">
        <v>95</v>
      </c>
      <c r="O513" s="127">
        <v>54</v>
      </c>
      <c r="P513" s="127">
        <f t="shared" ref="P513:P520" si="693">SUM(N513:O513)</f>
        <v>149</v>
      </c>
      <c r="Q513" s="127">
        <v>45</v>
      </c>
      <c r="R513" s="127">
        <v>37</v>
      </c>
      <c r="S513" s="127">
        <f t="shared" ref="S513:S520" si="694">SUM(Q513:R513)</f>
        <v>82</v>
      </c>
      <c r="T513" s="127">
        <v>2</v>
      </c>
      <c r="U513" s="127">
        <v>1</v>
      </c>
      <c r="V513" s="127">
        <f t="shared" ref="V513:V520" si="695">SUM(T513:U513)</f>
        <v>3</v>
      </c>
      <c r="W513" s="127">
        <v>25</v>
      </c>
      <c r="X513" s="127">
        <v>21</v>
      </c>
      <c r="Y513" s="127">
        <f>SUM(W513:X513)</f>
        <v>46</v>
      </c>
      <c r="Z513" s="127">
        <f>Q513+N513+K513+H513+E513+B513+T513+W513</f>
        <v>3280</v>
      </c>
      <c r="AA513" s="127">
        <f>R513+O513+L513+I513+F513+C513+U513+X513</f>
        <v>2144</v>
      </c>
      <c r="AB513" s="128">
        <f t="shared" ref="AB513:AB519" si="696">SUM(Z513:AA513)</f>
        <v>5424</v>
      </c>
    </row>
    <row r="514" spans="1:28" x14ac:dyDescent="0.2">
      <c r="A514" s="129" t="s">
        <v>6</v>
      </c>
      <c r="B514" s="130">
        <v>677</v>
      </c>
      <c r="C514" s="131">
        <v>1101</v>
      </c>
      <c r="D514" s="131">
        <f t="shared" si="689"/>
        <v>1778</v>
      </c>
      <c r="E514" s="131">
        <v>109</v>
      </c>
      <c r="F514" s="131">
        <v>77</v>
      </c>
      <c r="G514" s="131">
        <f t="shared" si="690"/>
        <v>186</v>
      </c>
      <c r="H514" s="131">
        <v>1</v>
      </c>
      <c r="I514" s="131">
        <v>4</v>
      </c>
      <c r="J514" s="131">
        <f t="shared" si="691"/>
        <v>5</v>
      </c>
      <c r="K514" s="131">
        <v>52</v>
      </c>
      <c r="L514" s="131">
        <v>57</v>
      </c>
      <c r="M514" s="131">
        <f t="shared" si="692"/>
        <v>109</v>
      </c>
      <c r="N514" s="131">
        <v>25</v>
      </c>
      <c r="O514" s="131">
        <v>22</v>
      </c>
      <c r="P514" s="131">
        <f t="shared" si="693"/>
        <v>47</v>
      </c>
      <c r="Q514" s="131">
        <v>29</v>
      </c>
      <c r="R514" s="131">
        <v>27</v>
      </c>
      <c r="S514" s="131">
        <f t="shared" si="694"/>
        <v>56</v>
      </c>
      <c r="T514" s="131">
        <v>0</v>
      </c>
      <c r="U514" s="131">
        <v>1</v>
      </c>
      <c r="V514" s="131">
        <f t="shared" si="695"/>
        <v>1</v>
      </c>
      <c r="W514" s="131">
        <v>3</v>
      </c>
      <c r="X514" s="131">
        <v>6</v>
      </c>
      <c r="Y514" s="131">
        <f t="shared" ref="Y514:Y519" si="697">SUM(W514:X514)</f>
        <v>9</v>
      </c>
      <c r="Z514" s="131">
        <f t="shared" ref="Z514:Z517" si="698">Q514+N514+K514+H514+E514+B514+T514+W514</f>
        <v>896</v>
      </c>
      <c r="AA514" s="131">
        <f t="shared" ref="AA514:AA519" si="699">R514+O514+L514+I514+F514+C514+U514+X514</f>
        <v>1295</v>
      </c>
      <c r="AB514" s="132">
        <f t="shared" si="696"/>
        <v>2191</v>
      </c>
    </row>
    <row r="515" spans="1:28" x14ac:dyDescent="0.2">
      <c r="A515" s="133" t="s">
        <v>5</v>
      </c>
      <c r="B515" s="130">
        <v>2058</v>
      </c>
      <c r="C515" s="131">
        <v>365</v>
      </c>
      <c r="D515" s="131">
        <f t="shared" si="689"/>
        <v>2423</v>
      </c>
      <c r="E515" s="131">
        <v>218</v>
      </c>
      <c r="F515" s="131">
        <v>28</v>
      </c>
      <c r="G515" s="131">
        <f t="shared" si="690"/>
        <v>246</v>
      </c>
      <c r="H515" s="131">
        <v>12</v>
      </c>
      <c r="I515" s="131">
        <v>2</v>
      </c>
      <c r="J515" s="131">
        <f t="shared" si="691"/>
        <v>14</v>
      </c>
      <c r="K515" s="131">
        <v>32</v>
      </c>
      <c r="L515" s="131">
        <v>14</v>
      </c>
      <c r="M515" s="131">
        <f t="shared" si="692"/>
        <v>46</v>
      </c>
      <c r="N515" s="131">
        <v>30</v>
      </c>
      <c r="O515" s="131">
        <v>9</v>
      </c>
      <c r="P515" s="131">
        <f t="shared" si="693"/>
        <v>39</v>
      </c>
      <c r="Q515" s="131">
        <v>11</v>
      </c>
      <c r="R515" s="131">
        <v>4</v>
      </c>
      <c r="S515" s="131">
        <f t="shared" si="694"/>
        <v>15</v>
      </c>
      <c r="T515" s="131">
        <v>0</v>
      </c>
      <c r="U515" s="131">
        <v>0</v>
      </c>
      <c r="V515" s="131">
        <f t="shared" si="695"/>
        <v>0</v>
      </c>
      <c r="W515" s="131">
        <v>8</v>
      </c>
      <c r="X515" s="131">
        <v>0</v>
      </c>
      <c r="Y515" s="131">
        <f t="shared" si="697"/>
        <v>8</v>
      </c>
      <c r="Z515" s="131">
        <f t="shared" si="698"/>
        <v>2369</v>
      </c>
      <c r="AA515" s="131">
        <f t="shared" si="699"/>
        <v>422</v>
      </c>
      <c r="AB515" s="132">
        <f t="shared" si="696"/>
        <v>2791</v>
      </c>
    </row>
    <row r="516" spans="1:28" x14ac:dyDescent="0.2">
      <c r="A516" s="133" t="s">
        <v>7</v>
      </c>
      <c r="B516" s="130">
        <v>109</v>
      </c>
      <c r="C516" s="131">
        <v>773</v>
      </c>
      <c r="D516" s="131">
        <f t="shared" si="689"/>
        <v>882</v>
      </c>
      <c r="E516" s="131">
        <v>19</v>
      </c>
      <c r="F516" s="131">
        <v>49</v>
      </c>
      <c r="G516" s="131">
        <f t="shared" si="690"/>
        <v>68</v>
      </c>
      <c r="H516" s="131">
        <v>0</v>
      </c>
      <c r="I516" s="131">
        <v>9</v>
      </c>
      <c r="J516" s="131">
        <f t="shared" si="691"/>
        <v>9</v>
      </c>
      <c r="K516" s="131">
        <v>13</v>
      </c>
      <c r="L516" s="131">
        <v>77</v>
      </c>
      <c r="M516" s="131">
        <f t="shared" si="692"/>
        <v>90</v>
      </c>
      <c r="N516" s="131">
        <v>4</v>
      </c>
      <c r="O516" s="131">
        <v>11</v>
      </c>
      <c r="P516" s="131">
        <f t="shared" si="693"/>
        <v>15</v>
      </c>
      <c r="Q516" s="131">
        <v>31</v>
      </c>
      <c r="R516" s="131">
        <v>88</v>
      </c>
      <c r="S516" s="131">
        <f t="shared" si="694"/>
        <v>119</v>
      </c>
      <c r="T516" s="131">
        <v>0</v>
      </c>
      <c r="U516" s="131">
        <v>1</v>
      </c>
      <c r="V516" s="131">
        <f t="shared" si="695"/>
        <v>1</v>
      </c>
      <c r="W516" s="131">
        <v>1</v>
      </c>
      <c r="X516" s="131">
        <v>5</v>
      </c>
      <c r="Y516" s="131">
        <f t="shared" si="697"/>
        <v>6</v>
      </c>
      <c r="Z516" s="131">
        <f t="shared" si="698"/>
        <v>177</v>
      </c>
      <c r="AA516" s="131">
        <f t="shared" si="699"/>
        <v>1013</v>
      </c>
      <c r="AB516" s="132">
        <f t="shared" si="696"/>
        <v>1190</v>
      </c>
    </row>
    <row r="517" spans="1:28" x14ac:dyDescent="0.2">
      <c r="A517" s="133" t="s">
        <v>9</v>
      </c>
      <c r="B517" s="130">
        <v>951</v>
      </c>
      <c r="C517" s="131">
        <v>492</v>
      </c>
      <c r="D517" s="131">
        <f t="shared" si="689"/>
        <v>1443</v>
      </c>
      <c r="E517" s="131">
        <v>83</v>
      </c>
      <c r="F517" s="131">
        <v>34</v>
      </c>
      <c r="G517" s="131">
        <f t="shared" si="690"/>
        <v>117</v>
      </c>
      <c r="H517" s="131">
        <v>6</v>
      </c>
      <c r="I517" s="131">
        <v>0</v>
      </c>
      <c r="J517" s="131">
        <f t="shared" si="691"/>
        <v>6</v>
      </c>
      <c r="K517" s="131">
        <v>57</v>
      </c>
      <c r="L517" s="131">
        <v>34</v>
      </c>
      <c r="M517" s="131">
        <f t="shared" si="692"/>
        <v>91</v>
      </c>
      <c r="N517" s="131">
        <v>19</v>
      </c>
      <c r="O517" s="131">
        <v>18</v>
      </c>
      <c r="P517" s="131">
        <f t="shared" si="693"/>
        <v>37</v>
      </c>
      <c r="Q517" s="131">
        <v>28</v>
      </c>
      <c r="R517" s="131">
        <v>14</v>
      </c>
      <c r="S517" s="131">
        <f t="shared" si="694"/>
        <v>42</v>
      </c>
      <c r="T517" s="131">
        <v>2</v>
      </c>
      <c r="U517" s="131">
        <v>1</v>
      </c>
      <c r="V517" s="131">
        <f t="shared" si="695"/>
        <v>3</v>
      </c>
      <c r="W517" s="131">
        <v>11</v>
      </c>
      <c r="X517" s="131">
        <v>4</v>
      </c>
      <c r="Y517" s="131">
        <f t="shared" si="697"/>
        <v>15</v>
      </c>
      <c r="Z517" s="131">
        <f t="shared" si="698"/>
        <v>1157</v>
      </c>
      <c r="AA517" s="131">
        <f t="shared" si="699"/>
        <v>597</v>
      </c>
      <c r="AB517" s="132">
        <f t="shared" si="696"/>
        <v>1754</v>
      </c>
    </row>
    <row r="518" spans="1:28" x14ac:dyDescent="0.2">
      <c r="A518" s="129" t="s">
        <v>8</v>
      </c>
      <c r="B518" s="130">
        <v>1304</v>
      </c>
      <c r="C518" s="131">
        <v>230</v>
      </c>
      <c r="D518" s="131">
        <f t="shared" si="689"/>
        <v>1534</v>
      </c>
      <c r="E518" s="131">
        <v>174</v>
      </c>
      <c r="F518" s="131">
        <v>25</v>
      </c>
      <c r="G518" s="131">
        <f t="shared" si="690"/>
        <v>199</v>
      </c>
      <c r="H518" s="131">
        <v>12</v>
      </c>
      <c r="I518" s="131">
        <v>1</v>
      </c>
      <c r="J518" s="131">
        <f t="shared" si="691"/>
        <v>13</v>
      </c>
      <c r="K518" s="131">
        <v>80</v>
      </c>
      <c r="L518" s="131">
        <v>30</v>
      </c>
      <c r="M518" s="131">
        <f t="shared" si="692"/>
        <v>110</v>
      </c>
      <c r="N518" s="131">
        <v>45</v>
      </c>
      <c r="O518" s="131">
        <v>4</v>
      </c>
      <c r="P518" s="131">
        <f t="shared" si="693"/>
        <v>49</v>
      </c>
      <c r="Q518" s="131">
        <v>11</v>
      </c>
      <c r="R518" s="131">
        <v>2</v>
      </c>
      <c r="S518" s="131">
        <f t="shared" si="694"/>
        <v>13</v>
      </c>
      <c r="T518" s="131">
        <v>2</v>
      </c>
      <c r="U518" s="131">
        <v>1</v>
      </c>
      <c r="V518" s="131">
        <f t="shared" si="695"/>
        <v>3</v>
      </c>
      <c r="W518" s="131">
        <v>5</v>
      </c>
      <c r="X518" s="131">
        <v>3</v>
      </c>
      <c r="Y518" s="131">
        <f t="shared" si="697"/>
        <v>8</v>
      </c>
      <c r="Z518" s="131">
        <f>Q518+N518+K518+H518+E518+B518+T518+W518</f>
        <v>1633</v>
      </c>
      <c r="AA518" s="131">
        <f t="shared" si="699"/>
        <v>296</v>
      </c>
      <c r="AB518" s="132">
        <f t="shared" si="696"/>
        <v>1929</v>
      </c>
    </row>
    <row r="519" spans="1:28" x14ac:dyDescent="0.2">
      <c r="A519" s="137" t="s">
        <v>50</v>
      </c>
      <c r="B519" s="134">
        <v>436</v>
      </c>
      <c r="C519" s="135">
        <v>326</v>
      </c>
      <c r="D519" s="135">
        <f t="shared" si="689"/>
        <v>762</v>
      </c>
      <c r="E519" s="135">
        <v>64</v>
      </c>
      <c r="F519" s="135">
        <v>22</v>
      </c>
      <c r="G519" s="135">
        <f t="shared" si="690"/>
        <v>86</v>
      </c>
      <c r="H519" s="135">
        <v>1</v>
      </c>
      <c r="I519" s="135">
        <v>0</v>
      </c>
      <c r="J519" s="135">
        <f t="shared" si="691"/>
        <v>1</v>
      </c>
      <c r="K519" s="135">
        <v>10</v>
      </c>
      <c r="L519" s="135">
        <v>16</v>
      </c>
      <c r="M519" s="135">
        <f t="shared" si="692"/>
        <v>26</v>
      </c>
      <c r="N519" s="135">
        <v>20</v>
      </c>
      <c r="O519" s="135">
        <v>9</v>
      </c>
      <c r="P519" s="135">
        <f t="shared" si="693"/>
        <v>29</v>
      </c>
      <c r="Q519" s="135">
        <v>5</v>
      </c>
      <c r="R519" s="135">
        <v>4</v>
      </c>
      <c r="S519" s="131">
        <f t="shared" si="694"/>
        <v>9</v>
      </c>
      <c r="T519" s="135">
        <v>1</v>
      </c>
      <c r="U519" s="135">
        <v>1</v>
      </c>
      <c r="V519" s="131">
        <f t="shared" si="695"/>
        <v>2</v>
      </c>
      <c r="W519" s="135">
        <v>17</v>
      </c>
      <c r="X519" s="135">
        <v>4</v>
      </c>
      <c r="Y519" s="135">
        <f t="shared" si="697"/>
        <v>21</v>
      </c>
      <c r="Z519" s="135">
        <f>Q519+N519+K519+H519+E519+B519+T519+W519</f>
        <v>554</v>
      </c>
      <c r="AA519" s="135">
        <f t="shared" si="699"/>
        <v>382</v>
      </c>
      <c r="AB519" s="136">
        <f t="shared" si="696"/>
        <v>936</v>
      </c>
    </row>
    <row r="520" spans="1:28" ht="13.5" thickBot="1" x14ac:dyDescent="0.25">
      <c r="A520" s="138" t="s">
        <v>3</v>
      </c>
      <c r="B520" s="139">
        <f>SUM(B512:B519)</f>
        <v>8162</v>
      </c>
      <c r="C520" s="140">
        <f>SUM(C512:C519)</f>
        <v>5061</v>
      </c>
      <c r="D520" s="140">
        <f t="shared" si="689"/>
        <v>13223</v>
      </c>
      <c r="E520" s="140">
        <f>SUM(E512:E519)</f>
        <v>1053</v>
      </c>
      <c r="F520" s="140">
        <f>SUM(F512:F519)</f>
        <v>402</v>
      </c>
      <c r="G520" s="140">
        <f t="shared" si="690"/>
        <v>1455</v>
      </c>
      <c r="H520" s="140">
        <f>SUM(H512:H519)</f>
        <v>45</v>
      </c>
      <c r="I520" s="140">
        <f>SUM(I512:I519)</f>
        <v>20</v>
      </c>
      <c r="J520" s="140">
        <f t="shared" si="691"/>
        <v>65</v>
      </c>
      <c r="K520" s="140">
        <f>SUM(K512:K519)</f>
        <v>331</v>
      </c>
      <c r="L520" s="140">
        <f>SUM(L512:L519)</f>
        <v>314</v>
      </c>
      <c r="M520" s="140">
        <f t="shared" si="692"/>
        <v>645</v>
      </c>
      <c r="N520" s="140">
        <f>SUM(N512:N519)</f>
        <v>238</v>
      </c>
      <c r="O520" s="140">
        <f>SUM(O512:O519)</f>
        <v>127</v>
      </c>
      <c r="P520" s="140">
        <f t="shared" si="693"/>
        <v>365</v>
      </c>
      <c r="Q520" s="140">
        <f>SUM(Q512:Q519)</f>
        <v>160</v>
      </c>
      <c r="R520" s="140">
        <f>SUM(R512:R519)</f>
        <v>176</v>
      </c>
      <c r="S520" s="140">
        <f t="shared" si="694"/>
        <v>336</v>
      </c>
      <c r="T520" s="140">
        <f>SUM(T512:T519)</f>
        <v>7</v>
      </c>
      <c r="U520" s="140">
        <f>SUM(U512:U519)</f>
        <v>6</v>
      </c>
      <c r="V520" s="140">
        <f t="shared" si="695"/>
        <v>13</v>
      </c>
      <c r="W520" s="140">
        <f>SUM(W513:W519)</f>
        <v>70</v>
      </c>
      <c r="X520" s="140">
        <f>SUM(X513:X519)</f>
        <v>43</v>
      </c>
      <c r="Y520" s="140">
        <f>SUM(Y513:Y519)</f>
        <v>113</v>
      </c>
      <c r="Z520" s="140">
        <f t="shared" ref="Z520:AA520" si="700">Q520+N520+K520+H520+E520+B520+T520</f>
        <v>9996</v>
      </c>
      <c r="AA520" s="140">
        <f t="shared" si="700"/>
        <v>6106</v>
      </c>
      <c r="AB520" s="141">
        <f>SUM(AB512:AB519)</f>
        <v>16215</v>
      </c>
    </row>
    <row r="521" spans="1:28" ht="13.5" thickBot="1" x14ac:dyDescent="0.25">
      <c r="V521" s="118"/>
      <c r="Z521" s="142"/>
    </row>
    <row r="522" spans="1:28" ht="25.5" x14ac:dyDescent="0.2">
      <c r="A522" s="161" t="s">
        <v>67</v>
      </c>
      <c r="B522" s="152" t="s">
        <v>41</v>
      </c>
      <c r="C522" s="153" t="s">
        <v>41</v>
      </c>
      <c r="D522" s="154" t="s">
        <v>41</v>
      </c>
      <c r="E522" s="155" t="s">
        <v>42</v>
      </c>
      <c r="F522" s="153" t="s">
        <v>42</v>
      </c>
      <c r="G522" s="154" t="s">
        <v>42</v>
      </c>
      <c r="H522" s="157" t="s">
        <v>43</v>
      </c>
      <c r="I522" s="158" t="s">
        <v>43</v>
      </c>
      <c r="J522" s="159" t="s">
        <v>43</v>
      </c>
      <c r="K522" s="155" t="s">
        <v>44</v>
      </c>
      <c r="L522" s="153" t="s">
        <v>44</v>
      </c>
      <c r="M522" s="154" t="s">
        <v>44</v>
      </c>
      <c r="N522" s="155" t="s">
        <v>45</v>
      </c>
      <c r="O522" s="153" t="s">
        <v>45</v>
      </c>
      <c r="P522" s="154" t="s">
        <v>45</v>
      </c>
      <c r="Q522" s="155" t="s">
        <v>46</v>
      </c>
      <c r="R522" s="153" t="s">
        <v>46</v>
      </c>
      <c r="S522" s="154" t="s">
        <v>46</v>
      </c>
      <c r="T522" s="157" t="s">
        <v>47</v>
      </c>
      <c r="U522" s="158" t="s">
        <v>47</v>
      </c>
      <c r="V522" s="159" t="s">
        <v>47</v>
      </c>
      <c r="W522" s="158" t="s">
        <v>86</v>
      </c>
      <c r="X522" s="158" t="s">
        <v>86</v>
      </c>
      <c r="Y522" s="158" t="s">
        <v>86</v>
      </c>
      <c r="Z522" s="155" t="s">
        <v>3</v>
      </c>
      <c r="AA522" s="153" t="s">
        <v>3</v>
      </c>
      <c r="AB522" s="156" t="s">
        <v>3</v>
      </c>
    </row>
    <row r="523" spans="1:28" ht="13.5" thickBot="1" x14ac:dyDescent="0.25">
      <c r="A523" s="162"/>
      <c r="B523" s="122" t="s">
        <v>48</v>
      </c>
      <c r="C523" s="123" t="s">
        <v>49</v>
      </c>
      <c r="D523" s="123" t="s">
        <v>3</v>
      </c>
      <c r="E523" s="122" t="s">
        <v>48</v>
      </c>
      <c r="F523" s="123" t="s">
        <v>49</v>
      </c>
      <c r="G523" s="123" t="s">
        <v>3</v>
      </c>
      <c r="H523" s="122" t="s">
        <v>48</v>
      </c>
      <c r="I523" s="123" t="s">
        <v>49</v>
      </c>
      <c r="J523" s="123" t="s">
        <v>3</v>
      </c>
      <c r="K523" s="122" t="s">
        <v>48</v>
      </c>
      <c r="L523" s="123" t="s">
        <v>49</v>
      </c>
      <c r="M523" s="123" t="s">
        <v>3</v>
      </c>
      <c r="N523" s="122" t="s">
        <v>48</v>
      </c>
      <c r="O523" s="123" t="s">
        <v>49</v>
      </c>
      <c r="P523" s="123" t="s">
        <v>3</v>
      </c>
      <c r="Q523" s="122" t="s">
        <v>48</v>
      </c>
      <c r="R523" s="123" t="s">
        <v>49</v>
      </c>
      <c r="S523" s="123" t="s">
        <v>3</v>
      </c>
      <c r="T523" s="122" t="s">
        <v>48</v>
      </c>
      <c r="U523" s="123" t="s">
        <v>49</v>
      </c>
      <c r="V523" s="123" t="s">
        <v>3</v>
      </c>
      <c r="W523" s="122" t="s">
        <v>48</v>
      </c>
      <c r="X523" s="123" t="s">
        <v>49</v>
      </c>
      <c r="Y523" s="123" t="s">
        <v>3</v>
      </c>
      <c r="Z523" s="122" t="s">
        <v>48</v>
      </c>
      <c r="AA523" s="123" t="s">
        <v>49</v>
      </c>
      <c r="AB523" s="124" t="s">
        <v>3</v>
      </c>
    </row>
    <row r="524" spans="1:28" x14ac:dyDescent="0.2">
      <c r="A524" s="125" t="s">
        <v>4</v>
      </c>
      <c r="B524" s="126">
        <v>2705</v>
      </c>
      <c r="C524" s="127">
        <v>1893</v>
      </c>
      <c r="D524" s="127">
        <f t="shared" ref="D524:D531" si="701">SUM(B524:C524)</f>
        <v>4598</v>
      </c>
      <c r="E524" s="127">
        <v>421</v>
      </c>
      <c r="F524" s="127">
        <v>172</v>
      </c>
      <c r="G524" s="127">
        <f t="shared" ref="G524:G531" si="702">SUM(E524:F524)</f>
        <v>593</v>
      </c>
      <c r="H524" s="127">
        <v>14</v>
      </c>
      <c r="I524" s="127">
        <v>4</v>
      </c>
      <c r="J524" s="127">
        <f t="shared" ref="J524:J531" si="703">SUM(H524:I524)</f>
        <v>18</v>
      </c>
      <c r="K524" s="127">
        <v>92</v>
      </c>
      <c r="L524" s="127">
        <v>87</v>
      </c>
      <c r="M524" s="127">
        <f t="shared" ref="M524:M531" si="704">SUM(K524:L524)</f>
        <v>179</v>
      </c>
      <c r="N524" s="127">
        <v>97</v>
      </c>
      <c r="O524" s="127">
        <v>68</v>
      </c>
      <c r="P524" s="127">
        <f t="shared" ref="P524:P531" si="705">SUM(N524:O524)</f>
        <v>165</v>
      </c>
      <c r="Q524" s="127">
        <v>54</v>
      </c>
      <c r="R524" s="127">
        <v>41</v>
      </c>
      <c r="S524" s="127">
        <f t="shared" ref="S524:S531" si="706">SUM(Q524:R524)</f>
        <v>95</v>
      </c>
      <c r="T524" s="127">
        <v>1</v>
      </c>
      <c r="U524" s="127">
        <v>1</v>
      </c>
      <c r="V524" s="127">
        <f t="shared" ref="V524:V531" si="707">SUM(T524:U524)</f>
        <v>2</v>
      </c>
      <c r="W524" s="127">
        <v>24</v>
      </c>
      <c r="X524" s="127">
        <v>18</v>
      </c>
      <c r="Y524" s="127">
        <f>SUM(W524:X524)</f>
        <v>42</v>
      </c>
      <c r="Z524" s="127">
        <f>Q524+N524+K524+H524+E524+B524+T524+W524</f>
        <v>3408</v>
      </c>
      <c r="AA524" s="127">
        <f>R524+O524+L524+I524+F524+C524+U524+X524</f>
        <v>2284</v>
      </c>
      <c r="AB524" s="128">
        <f t="shared" ref="AB524:AB530" si="708">SUM(Z524:AA524)</f>
        <v>5692</v>
      </c>
    </row>
    <row r="525" spans="1:28" x14ac:dyDescent="0.2">
      <c r="A525" s="129" t="s">
        <v>6</v>
      </c>
      <c r="B525" s="130">
        <v>730</v>
      </c>
      <c r="C525" s="131">
        <v>1192</v>
      </c>
      <c r="D525" s="131">
        <f t="shared" si="701"/>
        <v>1922</v>
      </c>
      <c r="E525" s="131">
        <v>116</v>
      </c>
      <c r="F525" s="131">
        <v>88</v>
      </c>
      <c r="G525" s="131">
        <f t="shared" si="702"/>
        <v>204</v>
      </c>
      <c r="H525" s="131">
        <v>4</v>
      </c>
      <c r="I525" s="131">
        <v>3</v>
      </c>
      <c r="J525" s="131">
        <f t="shared" si="703"/>
        <v>7</v>
      </c>
      <c r="K525" s="131">
        <v>54</v>
      </c>
      <c r="L525" s="131">
        <v>66</v>
      </c>
      <c r="M525" s="131">
        <f t="shared" si="704"/>
        <v>120</v>
      </c>
      <c r="N525" s="131">
        <v>27</v>
      </c>
      <c r="O525" s="131">
        <v>26</v>
      </c>
      <c r="P525" s="131">
        <f t="shared" si="705"/>
        <v>53</v>
      </c>
      <c r="Q525" s="131">
        <v>30</v>
      </c>
      <c r="R525" s="131">
        <v>28</v>
      </c>
      <c r="S525" s="131">
        <f t="shared" si="706"/>
        <v>58</v>
      </c>
      <c r="T525" s="131">
        <v>0</v>
      </c>
      <c r="U525" s="131">
        <v>1</v>
      </c>
      <c r="V525" s="131">
        <f t="shared" si="707"/>
        <v>1</v>
      </c>
      <c r="W525" s="131">
        <v>2</v>
      </c>
      <c r="X525" s="131">
        <v>2</v>
      </c>
      <c r="Y525" s="131">
        <f t="shared" ref="Y525:Y530" si="709">SUM(W525:X525)</f>
        <v>4</v>
      </c>
      <c r="Z525" s="131">
        <f t="shared" ref="Z525:Z528" si="710">Q525+N525+K525+H525+E525+B525+T525+W525</f>
        <v>963</v>
      </c>
      <c r="AA525" s="131">
        <f t="shared" ref="AA525:AA530" si="711">R525+O525+L525+I525+F525+C525+U525+X525</f>
        <v>1406</v>
      </c>
      <c r="AB525" s="132">
        <f t="shared" si="708"/>
        <v>2369</v>
      </c>
    </row>
    <row r="526" spans="1:28" x14ac:dyDescent="0.2">
      <c r="A526" s="133" t="s">
        <v>5</v>
      </c>
      <c r="B526" s="130">
        <v>2049</v>
      </c>
      <c r="C526" s="131">
        <v>345</v>
      </c>
      <c r="D526" s="131">
        <f t="shared" si="701"/>
        <v>2394</v>
      </c>
      <c r="E526" s="131">
        <v>208</v>
      </c>
      <c r="F526" s="131">
        <v>34</v>
      </c>
      <c r="G526" s="131">
        <f t="shared" si="702"/>
        <v>242</v>
      </c>
      <c r="H526" s="131">
        <v>11</v>
      </c>
      <c r="I526" s="131">
        <v>1</v>
      </c>
      <c r="J526" s="131">
        <f t="shared" si="703"/>
        <v>12</v>
      </c>
      <c r="K526" s="131">
        <v>34</v>
      </c>
      <c r="L526" s="131">
        <v>12</v>
      </c>
      <c r="M526" s="131">
        <f t="shared" si="704"/>
        <v>46</v>
      </c>
      <c r="N526" s="131">
        <v>29</v>
      </c>
      <c r="O526" s="131">
        <v>10</v>
      </c>
      <c r="P526" s="131">
        <f t="shared" si="705"/>
        <v>39</v>
      </c>
      <c r="Q526" s="131">
        <v>10</v>
      </c>
      <c r="R526" s="131">
        <v>4</v>
      </c>
      <c r="S526" s="131">
        <f t="shared" si="706"/>
        <v>14</v>
      </c>
      <c r="T526" s="131">
        <v>0</v>
      </c>
      <c r="U526" s="131">
        <v>0</v>
      </c>
      <c r="V526" s="131">
        <f t="shared" si="707"/>
        <v>0</v>
      </c>
      <c r="W526" s="131">
        <v>6</v>
      </c>
      <c r="X526" s="131">
        <v>0</v>
      </c>
      <c r="Y526" s="131">
        <f t="shared" si="709"/>
        <v>6</v>
      </c>
      <c r="Z526" s="131">
        <f t="shared" si="710"/>
        <v>2347</v>
      </c>
      <c r="AA526" s="131">
        <f t="shared" si="711"/>
        <v>406</v>
      </c>
      <c r="AB526" s="132">
        <f t="shared" si="708"/>
        <v>2753</v>
      </c>
    </row>
    <row r="527" spans="1:28" x14ac:dyDescent="0.2">
      <c r="A527" s="133" t="s">
        <v>7</v>
      </c>
      <c r="B527" s="130">
        <v>122</v>
      </c>
      <c r="C527" s="131">
        <v>792</v>
      </c>
      <c r="D527" s="131">
        <f t="shared" si="701"/>
        <v>914</v>
      </c>
      <c r="E527" s="131">
        <v>26</v>
      </c>
      <c r="F527" s="131">
        <v>46</v>
      </c>
      <c r="G527" s="131">
        <f t="shared" si="702"/>
        <v>72</v>
      </c>
      <c r="H527" s="131">
        <v>0</v>
      </c>
      <c r="I527" s="131">
        <v>8</v>
      </c>
      <c r="J527" s="131">
        <f t="shared" si="703"/>
        <v>8</v>
      </c>
      <c r="K527" s="131">
        <v>16</v>
      </c>
      <c r="L527" s="131">
        <v>85</v>
      </c>
      <c r="M527" s="131">
        <f t="shared" si="704"/>
        <v>101</v>
      </c>
      <c r="N527" s="131">
        <v>4</v>
      </c>
      <c r="O527" s="131">
        <v>12</v>
      </c>
      <c r="P527" s="131">
        <f t="shared" si="705"/>
        <v>16</v>
      </c>
      <c r="Q527" s="131">
        <v>42</v>
      </c>
      <c r="R527" s="131">
        <v>96</v>
      </c>
      <c r="S527" s="131">
        <f t="shared" si="706"/>
        <v>138</v>
      </c>
      <c r="T527" s="131">
        <v>0</v>
      </c>
      <c r="U527" s="131">
        <v>1</v>
      </c>
      <c r="V527" s="131">
        <f t="shared" si="707"/>
        <v>1</v>
      </c>
      <c r="W527" s="131">
        <v>1</v>
      </c>
      <c r="X527" s="131">
        <v>3</v>
      </c>
      <c r="Y527" s="131">
        <f t="shared" si="709"/>
        <v>4</v>
      </c>
      <c r="Z527" s="131">
        <f t="shared" si="710"/>
        <v>211</v>
      </c>
      <c r="AA527" s="131">
        <f t="shared" si="711"/>
        <v>1043</v>
      </c>
      <c r="AB527" s="132">
        <f t="shared" si="708"/>
        <v>1254</v>
      </c>
    </row>
    <row r="528" spans="1:28" x14ac:dyDescent="0.2">
      <c r="A528" s="133" t="s">
        <v>9</v>
      </c>
      <c r="B528" s="130">
        <v>1030</v>
      </c>
      <c r="C528" s="131">
        <v>522</v>
      </c>
      <c r="D528" s="131">
        <f t="shared" si="701"/>
        <v>1552</v>
      </c>
      <c r="E528" s="131">
        <v>82</v>
      </c>
      <c r="F528" s="131">
        <v>40</v>
      </c>
      <c r="G528" s="131">
        <f t="shared" si="702"/>
        <v>122</v>
      </c>
      <c r="H528" s="131">
        <v>5</v>
      </c>
      <c r="I528" s="131">
        <v>0</v>
      </c>
      <c r="J528" s="131">
        <f t="shared" si="703"/>
        <v>5</v>
      </c>
      <c r="K528" s="131">
        <v>68</v>
      </c>
      <c r="L528" s="131">
        <v>37</v>
      </c>
      <c r="M528" s="131">
        <f t="shared" si="704"/>
        <v>105</v>
      </c>
      <c r="N528" s="131">
        <v>23</v>
      </c>
      <c r="O528" s="131">
        <v>13</v>
      </c>
      <c r="P528" s="131">
        <f t="shared" si="705"/>
        <v>36</v>
      </c>
      <c r="Q528" s="131">
        <v>29</v>
      </c>
      <c r="R528" s="131">
        <v>18</v>
      </c>
      <c r="S528" s="131">
        <f t="shared" si="706"/>
        <v>47</v>
      </c>
      <c r="T528" s="131">
        <v>1</v>
      </c>
      <c r="U528" s="131">
        <v>1</v>
      </c>
      <c r="V528" s="131">
        <f t="shared" si="707"/>
        <v>2</v>
      </c>
      <c r="W528" s="131">
        <v>3</v>
      </c>
      <c r="X528" s="131">
        <v>4</v>
      </c>
      <c r="Y528" s="131">
        <f t="shared" si="709"/>
        <v>7</v>
      </c>
      <c r="Z528" s="131">
        <f t="shared" si="710"/>
        <v>1241</v>
      </c>
      <c r="AA528" s="131">
        <f t="shared" si="711"/>
        <v>635</v>
      </c>
      <c r="AB528" s="132">
        <f t="shared" si="708"/>
        <v>1876</v>
      </c>
    </row>
    <row r="529" spans="1:28" x14ac:dyDescent="0.2">
      <c r="A529" s="129" t="s">
        <v>8</v>
      </c>
      <c r="B529" s="130">
        <v>1336</v>
      </c>
      <c r="C529" s="131">
        <v>236</v>
      </c>
      <c r="D529" s="131">
        <f t="shared" si="701"/>
        <v>1572</v>
      </c>
      <c r="E529" s="131">
        <v>183</v>
      </c>
      <c r="F529" s="131">
        <v>23</v>
      </c>
      <c r="G529" s="131">
        <f t="shared" si="702"/>
        <v>206</v>
      </c>
      <c r="H529" s="131">
        <v>10</v>
      </c>
      <c r="I529" s="131">
        <v>1</v>
      </c>
      <c r="J529" s="131">
        <f t="shared" si="703"/>
        <v>11</v>
      </c>
      <c r="K529" s="131">
        <v>77</v>
      </c>
      <c r="L529" s="131">
        <v>32</v>
      </c>
      <c r="M529" s="131">
        <f t="shared" si="704"/>
        <v>109</v>
      </c>
      <c r="N529" s="131">
        <v>47</v>
      </c>
      <c r="O529" s="131">
        <v>6</v>
      </c>
      <c r="P529" s="131">
        <f t="shared" si="705"/>
        <v>53</v>
      </c>
      <c r="Q529" s="131">
        <v>14</v>
      </c>
      <c r="R529" s="131">
        <v>0</v>
      </c>
      <c r="S529" s="131">
        <f t="shared" si="706"/>
        <v>14</v>
      </c>
      <c r="T529" s="131">
        <v>3</v>
      </c>
      <c r="U529" s="131">
        <v>0</v>
      </c>
      <c r="V529" s="131">
        <f t="shared" si="707"/>
        <v>3</v>
      </c>
      <c r="W529" s="131">
        <v>4</v>
      </c>
      <c r="X529" s="131">
        <v>2</v>
      </c>
      <c r="Y529" s="131">
        <f t="shared" si="709"/>
        <v>6</v>
      </c>
      <c r="Z529" s="131">
        <f>Q529+N529+K529+H529+E529+B529+T529+W529</f>
        <v>1674</v>
      </c>
      <c r="AA529" s="131">
        <f t="shared" si="711"/>
        <v>300</v>
      </c>
      <c r="AB529" s="132">
        <f t="shared" si="708"/>
        <v>1974</v>
      </c>
    </row>
    <row r="530" spans="1:28" x14ac:dyDescent="0.2">
      <c r="A530" s="137" t="s">
        <v>50</v>
      </c>
      <c r="B530" s="134">
        <v>479</v>
      </c>
      <c r="C530" s="135">
        <v>394</v>
      </c>
      <c r="D530" s="135">
        <f t="shared" si="701"/>
        <v>873</v>
      </c>
      <c r="E530" s="135">
        <v>89</v>
      </c>
      <c r="F530" s="135">
        <v>33</v>
      </c>
      <c r="G530" s="135">
        <f t="shared" si="702"/>
        <v>122</v>
      </c>
      <c r="H530" s="135">
        <v>4</v>
      </c>
      <c r="I530" s="135">
        <v>1</v>
      </c>
      <c r="J530" s="135">
        <f t="shared" si="703"/>
        <v>5</v>
      </c>
      <c r="K530" s="135">
        <v>13</v>
      </c>
      <c r="L530" s="135">
        <v>16</v>
      </c>
      <c r="M530" s="135">
        <f t="shared" si="704"/>
        <v>29</v>
      </c>
      <c r="N530" s="135">
        <v>23</v>
      </c>
      <c r="O530" s="135">
        <v>15</v>
      </c>
      <c r="P530" s="135">
        <f t="shared" si="705"/>
        <v>38</v>
      </c>
      <c r="Q530" s="135">
        <v>4</v>
      </c>
      <c r="R530" s="135">
        <v>1</v>
      </c>
      <c r="S530" s="131">
        <f t="shared" si="706"/>
        <v>5</v>
      </c>
      <c r="T530" s="135">
        <v>1</v>
      </c>
      <c r="U530" s="135">
        <v>1</v>
      </c>
      <c r="V530" s="131">
        <f t="shared" si="707"/>
        <v>2</v>
      </c>
      <c r="W530" s="135">
        <v>15</v>
      </c>
      <c r="X530" s="135">
        <v>3</v>
      </c>
      <c r="Y530" s="135">
        <f t="shared" si="709"/>
        <v>18</v>
      </c>
      <c r="Z530" s="135">
        <f>Q530+N530+K530+H530+E530+B530+T530+W530</f>
        <v>628</v>
      </c>
      <c r="AA530" s="135">
        <f t="shared" si="711"/>
        <v>464</v>
      </c>
      <c r="AB530" s="136">
        <f t="shared" si="708"/>
        <v>1092</v>
      </c>
    </row>
    <row r="531" spans="1:28" ht="13.5" thickBot="1" x14ac:dyDescent="0.25">
      <c r="A531" s="138" t="s">
        <v>3</v>
      </c>
      <c r="B531" s="139">
        <f>SUM(B523:B530)</f>
        <v>8451</v>
      </c>
      <c r="C531" s="140">
        <f>SUM(C523:C530)</f>
        <v>5374</v>
      </c>
      <c r="D531" s="140">
        <f t="shared" si="701"/>
        <v>13825</v>
      </c>
      <c r="E531" s="140">
        <f>SUM(E523:E530)</f>
        <v>1125</v>
      </c>
      <c r="F531" s="140">
        <f>SUM(F523:F530)</f>
        <v>436</v>
      </c>
      <c r="G531" s="140">
        <f t="shared" si="702"/>
        <v>1561</v>
      </c>
      <c r="H531" s="140">
        <f>SUM(H523:H530)</f>
        <v>48</v>
      </c>
      <c r="I531" s="140">
        <f>SUM(I523:I530)</f>
        <v>18</v>
      </c>
      <c r="J531" s="140">
        <f t="shared" si="703"/>
        <v>66</v>
      </c>
      <c r="K531" s="140">
        <f>SUM(K523:K530)</f>
        <v>354</v>
      </c>
      <c r="L531" s="140">
        <f>SUM(L523:L530)</f>
        <v>335</v>
      </c>
      <c r="M531" s="140">
        <f t="shared" si="704"/>
        <v>689</v>
      </c>
      <c r="N531" s="140">
        <f>SUM(N523:N530)</f>
        <v>250</v>
      </c>
      <c r="O531" s="140">
        <f>SUM(O523:O530)</f>
        <v>150</v>
      </c>
      <c r="P531" s="140">
        <f t="shared" si="705"/>
        <v>400</v>
      </c>
      <c r="Q531" s="140">
        <f>SUM(Q523:Q530)</f>
        <v>183</v>
      </c>
      <c r="R531" s="140">
        <f>SUM(R523:R530)</f>
        <v>188</v>
      </c>
      <c r="S531" s="140">
        <f t="shared" si="706"/>
        <v>371</v>
      </c>
      <c r="T531" s="140">
        <f>SUM(T523:T530)</f>
        <v>6</v>
      </c>
      <c r="U531" s="140">
        <f>SUM(U523:U530)</f>
        <v>5</v>
      </c>
      <c r="V531" s="140">
        <f t="shared" si="707"/>
        <v>11</v>
      </c>
      <c r="W531" s="140">
        <f>SUM(W524:W530)</f>
        <v>55</v>
      </c>
      <c r="X531" s="140">
        <f>SUM(X524:X530)</f>
        <v>32</v>
      </c>
      <c r="Y531" s="140">
        <f>SUM(Y524:Y530)</f>
        <v>87</v>
      </c>
      <c r="Z531" s="140">
        <f t="shared" ref="Z531:AA531" si="712">Q531+N531+K531+H531+E531+B531+T531</f>
        <v>10417</v>
      </c>
      <c r="AA531" s="140">
        <f t="shared" si="712"/>
        <v>6506</v>
      </c>
      <c r="AB531" s="141">
        <f>SUM(AB523:AB530)</f>
        <v>17010</v>
      </c>
    </row>
    <row r="532" spans="1:28" ht="13.5" thickBot="1" x14ac:dyDescent="0.25">
      <c r="V532" s="118"/>
      <c r="Z532" s="142"/>
    </row>
    <row r="533" spans="1:28" ht="25.5" x14ac:dyDescent="0.2">
      <c r="A533" s="161" t="s">
        <v>101</v>
      </c>
      <c r="B533" s="152" t="s">
        <v>41</v>
      </c>
      <c r="C533" s="153" t="s">
        <v>41</v>
      </c>
      <c r="D533" s="154" t="s">
        <v>41</v>
      </c>
      <c r="E533" s="155" t="s">
        <v>42</v>
      </c>
      <c r="F533" s="153" t="s">
        <v>42</v>
      </c>
      <c r="G533" s="154" t="s">
        <v>42</v>
      </c>
      <c r="H533" s="157" t="s">
        <v>43</v>
      </c>
      <c r="I533" s="158" t="s">
        <v>43</v>
      </c>
      <c r="J533" s="159" t="s">
        <v>43</v>
      </c>
      <c r="K533" s="155" t="s">
        <v>44</v>
      </c>
      <c r="L533" s="153" t="s">
        <v>44</v>
      </c>
      <c r="M533" s="154" t="s">
        <v>44</v>
      </c>
      <c r="N533" s="155" t="s">
        <v>45</v>
      </c>
      <c r="O533" s="153" t="s">
        <v>45</v>
      </c>
      <c r="P533" s="154" t="s">
        <v>45</v>
      </c>
      <c r="Q533" s="155" t="s">
        <v>46</v>
      </c>
      <c r="R533" s="153" t="s">
        <v>46</v>
      </c>
      <c r="S533" s="154" t="s">
        <v>46</v>
      </c>
      <c r="T533" s="157" t="s">
        <v>47</v>
      </c>
      <c r="U533" s="158" t="s">
        <v>47</v>
      </c>
      <c r="V533" s="159" t="s">
        <v>47</v>
      </c>
      <c r="W533" s="158" t="s">
        <v>86</v>
      </c>
      <c r="X533" s="158" t="s">
        <v>86</v>
      </c>
      <c r="Y533" s="158" t="s">
        <v>86</v>
      </c>
      <c r="Z533" s="155" t="s">
        <v>3</v>
      </c>
      <c r="AA533" s="153" t="s">
        <v>3</v>
      </c>
      <c r="AB533" s="156" t="s">
        <v>3</v>
      </c>
    </row>
    <row r="534" spans="1:28" ht="13.5" thickBot="1" x14ac:dyDescent="0.25">
      <c r="A534" s="162"/>
      <c r="B534" s="122" t="s">
        <v>48</v>
      </c>
      <c r="C534" s="123" t="s">
        <v>49</v>
      </c>
      <c r="D534" s="123" t="s">
        <v>3</v>
      </c>
      <c r="E534" s="122" t="s">
        <v>48</v>
      </c>
      <c r="F534" s="123" t="s">
        <v>49</v>
      </c>
      <c r="G534" s="123" t="s">
        <v>3</v>
      </c>
      <c r="H534" s="122" t="s">
        <v>48</v>
      </c>
      <c r="I534" s="123" t="s">
        <v>49</v>
      </c>
      <c r="J534" s="123" t="s">
        <v>3</v>
      </c>
      <c r="K534" s="122" t="s">
        <v>48</v>
      </c>
      <c r="L534" s="123" t="s">
        <v>49</v>
      </c>
      <c r="M534" s="123" t="s">
        <v>3</v>
      </c>
      <c r="N534" s="122" t="s">
        <v>48</v>
      </c>
      <c r="O534" s="123" t="s">
        <v>49</v>
      </c>
      <c r="P534" s="123" t="s">
        <v>3</v>
      </c>
      <c r="Q534" s="122" t="s">
        <v>48</v>
      </c>
      <c r="R534" s="123" t="s">
        <v>49</v>
      </c>
      <c r="S534" s="123" t="s">
        <v>3</v>
      </c>
      <c r="T534" s="122" t="s">
        <v>48</v>
      </c>
      <c r="U534" s="123" t="s">
        <v>49</v>
      </c>
      <c r="V534" s="123" t="s">
        <v>3</v>
      </c>
      <c r="W534" s="122" t="s">
        <v>48</v>
      </c>
      <c r="X534" s="123" t="s">
        <v>49</v>
      </c>
      <c r="Y534" s="123" t="s">
        <v>3</v>
      </c>
      <c r="Z534" s="122" t="s">
        <v>48</v>
      </c>
      <c r="AA534" s="123" t="s">
        <v>49</v>
      </c>
      <c r="AB534" s="124" t="s">
        <v>3</v>
      </c>
    </row>
    <row r="535" spans="1:28" x14ac:dyDescent="0.2">
      <c r="A535" s="125" t="s">
        <v>4</v>
      </c>
      <c r="B535" s="126">
        <v>588</v>
      </c>
      <c r="C535" s="127">
        <v>397</v>
      </c>
      <c r="D535" s="127">
        <f t="shared" ref="D535:D542" si="713">SUM(B535:C535)</f>
        <v>985</v>
      </c>
      <c r="E535" s="127">
        <v>74</v>
      </c>
      <c r="F535" s="127">
        <v>26</v>
      </c>
      <c r="G535" s="127">
        <f t="shared" ref="G535:G542" si="714">SUM(E535:F535)</f>
        <v>100</v>
      </c>
      <c r="H535" s="127">
        <v>5</v>
      </c>
      <c r="I535" s="127">
        <v>2</v>
      </c>
      <c r="J535" s="127">
        <f t="shared" ref="J535:J542" si="715">SUM(H535:I535)</f>
        <v>7</v>
      </c>
      <c r="K535" s="127">
        <v>26</v>
      </c>
      <c r="L535" s="127">
        <v>15</v>
      </c>
      <c r="M535" s="127">
        <f t="shared" ref="M535:M542" si="716">SUM(K535:L535)</f>
        <v>41</v>
      </c>
      <c r="N535" s="127">
        <v>18</v>
      </c>
      <c r="O535" s="127">
        <v>8</v>
      </c>
      <c r="P535" s="127">
        <f t="shared" ref="P535:P542" si="717">SUM(N535:O535)</f>
        <v>26</v>
      </c>
      <c r="Q535" s="127">
        <v>5</v>
      </c>
      <c r="R535" s="127">
        <v>8</v>
      </c>
      <c r="S535" s="127">
        <f t="shared" ref="S535:S542" si="718">SUM(Q535:R535)</f>
        <v>13</v>
      </c>
      <c r="T535" s="127">
        <v>0</v>
      </c>
      <c r="U535" s="127">
        <v>1</v>
      </c>
      <c r="V535" s="127">
        <f t="shared" ref="V535:V542" si="719">SUM(T535:U535)</f>
        <v>1</v>
      </c>
      <c r="W535" s="127">
        <v>0</v>
      </c>
      <c r="X535" s="127">
        <v>0</v>
      </c>
      <c r="Y535" s="127">
        <f>SUM(W535:X535)</f>
        <v>0</v>
      </c>
      <c r="Z535" s="127">
        <f>Q535+N535+K535+H535+E535+B535+T535+W535</f>
        <v>716</v>
      </c>
      <c r="AA535" s="127">
        <f>R535+O535+L535+I535+F535+C535+U535+X535</f>
        <v>457</v>
      </c>
      <c r="AB535" s="128">
        <f t="shared" ref="AB535:AB541" si="720">SUM(Z535:AA535)</f>
        <v>1173</v>
      </c>
    </row>
    <row r="536" spans="1:28" x14ac:dyDescent="0.2">
      <c r="A536" s="129" t="s">
        <v>6</v>
      </c>
      <c r="B536" s="130">
        <v>210</v>
      </c>
      <c r="C536" s="131">
        <v>350</v>
      </c>
      <c r="D536" s="131">
        <f t="shared" si="713"/>
        <v>560</v>
      </c>
      <c r="E536" s="131">
        <v>18</v>
      </c>
      <c r="F536" s="131">
        <v>12</v>
      </c>
      <c r="G536" s="131">
        <f t="shared" si="714"/>
        <v>30</v>
      </c>
      <c r="H536" s="131">
        <v>1</v>
      </c>
      <c r="I536" s="131">
        <v>0</v>
      </c>
      <c r="J536" s="131">
        <f t="shared" si="715"/>
        <v>1</v>
      </c>
      <c r="K536" s="131">
        <v>16</v>
      </c>
      <c r="L536" s="131">
        <v>17</v>
      </c>
      <c r="M536" s="131">
        <f t="shared" si="716"/>
        <v>33</v>
      </c>
      <c r="N536" s="131">
        <v>7</v>
      </c>
      <c r="O536" s="131">
        <v>5</v>
      </c>
      <c r="P536" s="131">
        <f t="shared" si="717"/>
        <v>12</v>
      </c>
      <c r="Q536" s="131">
        <v>8</v>
      </c>
      <c r="R536" s="131">
        <v>8</v>
      </c>
      <c r="S536" s="131">
        <f t="shared" si="718"/>
        <v>16</v>
      </c>
      <c r="T536" s="131">
        <v>0</v>
      </c>
      <c r="U536" s="131">
        <v>0</v>
      </c>
      <c r="V536" s="131">
        <f t="shared" si="719"/>
        <v>0</v>
      </c>
      <c r="W536" s="131">
        <v>0</v>
      </c>
      <c r="X536" s="131">
        <v>0</v>
      </c>
      <c r="Y536" s="131">
        <f t="shared" ref="Y536:Y541" si="721">SUM(W536:X536)</f>
        <v>0</v>
      </c>
      <c r="Z536" s="131">
        <f t="shared" ref="Z536:Z539" si="722">Q536+N536+K536+H536+E536+B536+T536+W536</f>
        <v>260</v>
      </c>
      <c r="AA536" s="131">
        <f t="shared" ref="AA536:AA541" si="723">R536+O536+L536+I536+F536+C536+U536+X536</f>
        <v>392</v>
      </c>
      <c r="AB536" s="132">
        <f t="shared" si="720"/>
        <v>652</v>
      </c>
    </row>
    <row r="537" spans="1:28" x14ac:dyDescent="0.2">
      <c r="A537" s="133" t="s">
        <v>5</v>
      </c>
      <c r="B537" s="130">
        <v>749</v>
      </c>
      <c r="C537" s="131">
        <v>121</v>
      </c>
      <c r="D537" s="131">
        <f t="shared" si="713"/>
        <v>870</v>
      </c>
      <c r="E537" s="131">
        <v>69</v>
      </c>
      <c r="F537" s="131">
        <v>16</v>
      </c>
      <c r="G537" s="131">
        <f t="shared" si="714"/>
        <v>85</v>
      </c>
      <c r="H537" s="131">
        <v>7</v>
      </c>
      <c r="I537" s="131">
        <v>1</v>
      </c>
      <c r="J537" s="131">
        <f t="shared" si="715"/>
        <v>8</v>
      </c>
      <c r="K537" s="131">
        <v>15</v>
      </c>
      <c r="L537" s="131">
        <v>3</v>
      </c>
      <c r="M537" s="131">
        <f t="shared" si="716"/>
        <v>18</v>
      </c>
      <c r="N537" s="131">
        <v>8</v>
      </c>
      <c r="O537" s="131">
        <v>3</v>
      </c>
      <c r="P537" s="131">
        <f t="shared" si="717"/>
        <v>11</v>
      </c>
      <c r="Q537" s="131">
        <v>4</v>
      </c>
      <c r="R537" s="131">
        <v>1</v>
      </c>
      <c r="S537" s="131">
        <f t="shared" si="718"/>
        <v>5</v>
      </c>
      <c r="T537" s="131">
        <v>0</v>
      </c>
      <c r="U537" s="131">
        <v>0</v>
      </c>
      <c r="V537" s="131">
        <f t="shared" si="719"/>
        <v>0</v>
      </c>
      <c r="W537" s="131">
        <v>0</v>
      </c>
      <c r="X537" s="131">
        <v>0</v>
      </c>
      <c r="Y537" s="131">
        <f t="shared" si="721"/>
        <v>0</v>
      </c>
      <c r="Z537" s="131">
        <f t="shared" si="722"/>
        <v>852</v>
      </c>
      <c r="AA537" s="131">
        <f t="shared" si="723"/>
        <v>145</v>
      </c>
      <c r="AB537" s="132">
        <f t="shared" si="720"/>
        <v>997</v>
      </c>
    </row>
    <row r="538" spans="1:28" x14ac:dyDescent="0.2">
      <c r="A538" s="133" t="s">
        <v>7</v>
      </c>
      <c r="B538" s="130">
        <v>28</v>
      </c>
      <c r="C538" s="131">
        <v>184</v>
      </c>
      <c r="D538" s="131">
        <f t="shared" si="713"/>
        <v>212</v>
      </c>
      <c r="E538" s="131">
        <v>6</v>
      </c>
      <c r="F538" s="131">
        <v>11</v>
      </c>
      <c r="G538" s="131">
        <f t="shared" si="714"/>
        <v>17</v>
      </c>
      <c r="H538" s="131">
        <v>0</v>
      </c>
      <c r="I538" s="131">
        <v>1</v>
      </c>
      <c r="J538" s="131">
        <f t="shared" si="715"/>
        <v>1</v>
      </c>
      <c r="K538" s="131">
        <v>5</v>
      </c>
      <c r="L538" s="131">
        <v>26</v>
      </c>
      <c r="M538" s="131">
        <f t="shared" si="716"/>
        <v>31</v>
      </c>
      <c r="N538" s="131">
        <v>1</v>
      </c>
      <c r="O538" s="131">
        <v>1</v>
      </c>
      <c r="P538" s="131">
        <f t="shared" si="717"/>
        <v>2</v>
      </c>
      <c r="Q538" s="131">
        <v>11</v>
      </c>
      <c r="R538" s="131">
        <v>19</v>
      </c>
      <c r="S538" s="131">
        <f t="shared" si="718"/>
        <v>30</v>
      </c>
      <c r="T538" s="131">
        <v>0</v>
      </c>
      <c r="U538" s="131">
        <v>0</v>
      </c>
      <c r="V538" s="131">
        <f t="shared" si="719"/>
        <v>0</v>
      </c>
      <c r="W538" s="131">
        <v>0</v>
      </c>
      <c r="X538" s="131">
        <v>0</v>
      </c>
      <c r="Y538" s="131">
        <f t="shared" si="721"/>
        <v>0</v>
      </c>
      <c r="Z538" s="131">
        <f t="shared" si="722"/>
        <v>51</v>
      </c>
      <c r="AA538" s="131">
        <f t="shared" si="723"/>
        <v>242</v>
      </c>
      <c r="AB538" s="132">
        <f t="shared" si="720"/>
        <v>293</v>
      </c>
    </row>
    <row r="539" spans="1:28" x14ac:dyDescent="0.2">
      <c r="A539" s="133" t="s">
        <v>9</v>
      </c>
      <c r="B539" s="130">
        <v>244</v>
      </c>
      <c r="C539" s="131">
        <v>91</v>
      </c>
      <c r="D539" s="131">
        <f t="shared" si="713"/>
        <v>335</v>
      </c>
      <c r="E539" s="131">
        <v>14</v>
      </c>
      <c r="F539" s="131">
        <v>11</v>
      </c>
      <c r="G539" s="131">
        <f t="shared" si="714"/>
        <v>25</v>
      </c>
      <c r="H539" s="131">
        <v>3</v>
      </c>
      <c r="I539" s="131">
        <v>0</v>
      </c>
      <c r="J539" s="131">
        <f t="shared" si="715"/>
        <v>3</v>
      </c>
      <c r="K539" s="131">
        <v>27</v>
      </c>
      <c r="L539" s="131">
        <v>18</v>
      </c>
      <c r="M539" s="131">
        <f t="shared" si="716"/>
        <v>45</v>
      </c>
      <c r="N539" s="131">
        <v>3</v>
      </c>
      <c r="O539" s="131">
        <v>2</v>
      </c>
      <c r="P539" s="131">
        <f t="shared" si="717"/>
        <v>5</v>
      </c>
      <c r="Q539" s="131">
        <v>10</v>
      </c>
      <c r="R539" s="131">
        <v>5</v>
      </c>
      <c r="S539" s="131">
        <f t="shared" si="718"/>
        <v>15</v>
      </c>
      <c r="T539" s="131">
        <v>0</v>
      </c>
      <c r="U539" s="131">
        <v>0</v>
      </c>
      <c r="V539" s="131">
        <f t="shared" si="719"/>
        <v>0</v>
      </c>
      <c r="W539" s="131">
        <v>0</v>
      </c>
      <c r="X539" s="131">
        <v>0</v>
      </c>
      <c r="Y539" s="131">
        <f t="shared" si="721"/>
        <v>0</v>
      </c>
      <c r="Z539" s="131">
        <f t="shared" si="722"/>
        <v>301</v>
      </c>
      <c r="AA539" s="131">
        <f t="shared" si="723"/>
        <v>127</v>
      </c>
      <c r="AB539" s="132">
        <f t="shared" si="720"/>
        <v>428</v>
      </c>
    </row>
    <row r="540" spans="1:28" x14ac:dyDescent="0.2">
      <c r="A540" s="129" t="s">
        <v>8</v>
      </c>
      <c r="B540" s="130">
        <v>442</v>
      </c>
      <c r="C540" s="131">
        <v>88</v>
      </c>
      <c r="D540" s="131">
        <f t="shared" si="713"/>
        <v>530</v>
      </c>
      <c r="E540" s="131">
        <v>70</v>
      </c>
      <c r="F540" s="131">
        <v>6</v>
      </c>
      <c r="G540" s="131">
        <f t="shared" si="714"/>
        <v>76</v>
      </c>
      <c r="H540" s="131">
        <v>4</v>
      </c>
      <c r="I540" s="131">
        <v>2</v>
      </c>
      <c r="J540" s="131">
        <f t="shared" si="715"/>
        <v>6</v>
      </c>
      <c r="K540" s="131">
        <v>46</v>
      </c>
      <c r="L540" s="131">
        <v>10</v>
      </c>
      <c r="M540" s="131">
        <f t="shared" si="716"/>
        <v>56</v>
      </c>
      <c r="N540" s="131">
        <v>12</v>
      </c>
      <c r="O540" s="131">
        <v>2</v>
      </c>
      <c r="P540" s="131">
        <f t="shared" si="717"/>
        <v>14</v>
      </c>
      <c r="Q540" s="131">
        <v>8</v>
      </c>
      <c r="R540" s="131">
        <v>0</v>
      </c>
      <c r="S540" s="131">
        <f t="shared" si="718"/>
        <v>8</v>
      </c>
      <c r="T540" s="131">
        <v>0</v>
      </c>
      <c r="U540" s="131">
        <v>0</v>
      </c>
      <c r="V540" s="131">
        <f t="shared" si="719"/>
        <v>0</v>
      </c>
      <c r="W540" s="131">
        <v>0</v>
      </c>
      <c r="X540" s="131">
        <v>0</v>
      </c>
      <c r="Y540" s="131">
        <f t="shared" si="721"/>
        <v>0</v>
      </c>
      <c r="Z540" s="131">
        <f>Q540+N540+K540+H540+E540+B540+T540+W540</f>
        <v>582</v>
      </c>
      <c r="AA540" s="131">
        <f t="shared" si="723"/>
        <v>108</v>
      </c>
      <c r="AB540" s="132">
        <f t="shared" si="720"/>
        <v>690</v>
      </c>
    </row>
    <row r="541" spans="1:28" x14ac:dyDescent="0.2">
      <c r="A541" s="137" t="s">
        <v>50</v>
      </c>
      <c r="B541" s="134">
        <v>86</v>
      </c>
      <c r="C541" s="135">
        <v>47</v>
      </c>
      <c r="D541" s="135">
        <f t="shared" si="713"/>
        <v>133</v>
      </c>
      <c r="E541" s="135">
        <v>7</v>
      </c>
      <c r="F541" s="135">
        <v>8</v>
      </c>
      <c r="G541" s="135">
        <f t="shared" si="714"/>
        <v>15</v>
      </c>
      <c r="H541" s="135">
        <v>0</v>
      </c>
      <c r="I541" s="135">
        <v>0</v>
      </c>
      <c r="J541" s="135">
        <f t="shared" si="715"/>
        <v>0</v>
      </c>
      <c r="K541" s="135">
        <v>4</v>
      </c>
      <c r="L541" s="135">
        <v>2</v>
      </c>
      <c r="M541" s="135">
        <f t="shared" si="716"/>
        <v>6</v>
      </c>
      <c r="N541" s="135">
        <v>3</v>
      </c>
      <c r="O541" s="135">
        <v>0</v>
      </c>
      <c r="P541" s="135">
        <f t="shared" si="717"/>
        <v>3</v>
      </c>
      <c r="Q541" s="135">
        <v>0</v>
      </c>
      <c r="R541" s="135">
        <v>0</v>
      </c>
      <c r="S541" s="131">
        <f t="shared" si="718"/>
        <v>0</v>
      </c>
      <c r="T541" s="135">
        <v>0</v>
      </c>
      <c r="U541" s="135">
        <v>0</v>
      </c>
      <c r="V541" s="131">
        <f t="shared" si="719"/>
        <v>0</v>
      </c>
      <c r="W541" s="135">
        <v>0</v>
      </c>
      <c r="X541" s="135">
        <v>0</v>
      </c>
      <c r="Y541" s="135">
        <f t="shared" si="721"/>
        <v>0</v>
      </c>
      <c r="Z541" s="135">
        <f>Q541+N541+K541+H541+E541+B541+T541+W541</f>
        <v>100</v>
      </c>
      <c r="AA541" s="135">
        <f t="shared" si="723"/>
        <v>57</v>
      </c>
      <c r="AB541" s="136">
        <f t="shared" si="720"/>
        <v>157</v>
      </c>
    </row>
    <row r="542" spans="1:28" ht="13.5" thickBot="1" x14ac:dyDescent="0.25">
      <c r="A542" s="138" t="s">
        <v>3</v>
      </c>
      <c r="B542" s="139">
        <f>SUM(B534:B541)</f>
        <v>2347</v>
      </c>
      <c r="C542" s="140">
        <f>SUM(C534:C541)</f>
        <v>1278</v>
      </c>
      <c r="D542" s="140">
        <f t="shared" si="713"/>
        <v>3625</v>
      </c>
      <c r="E542" s="140">
        <f>SUM(E534:E541)</f>
        <v>258</v>
      </c>
      <c r="F542" s="140">
        <f>SUM(F534:F541)</f>
        <v>90</v>
      </c>
      <c r="G542" s="140">
        <f t="shared" si="714"/>
        <v>348</v>
      </c>
      <c r="H542" s="140">
        <f>SUM(H534:H541)</f>
        <v>20</v>
      </c>
      <c r="I542" s="140">
        <f>SUM(I534:I541)</f>
        <v>6</v>
      </c>
      <c r="J542" s="140">
        <f t="shared" si="715"/>
        <v>26</v>
      </c>
      <c r="K542" s="140">
        <f>SUM(K534:K541)</f>
        <v>139</v>
      </c>
      <c r="L542" s="140">
        <f>SUM(L534:L541)</f>
        <v>91</v>
      </c>
      <c r="M542" s="140">
        <f t="shared" si="716"/>
        <v>230</v>
      </c>
      <c r="N542" s="140">
        <f>SUM(N534:N541)</f>
        <v>52</v>
      </c>
      <c r="O542" s="140">
        <f>SUM(O534:O541)</f>
        <v>21</v>
      </c>
      <c r="P542" s="140">
        <f t="shared" si="717"/>
        <v>73</v>
      </c>
      <c r="Q542" s="140">
        <f>SUM(Q534:Q541)</f>
        <v>46</v>
      </c>
      <c r="R542" s="140">
        <f>SUM(R534:R541)</f>
        <v>41</v>
      </c>
      <c r="S542" s="140">
        <f t="shared" si="718"/>
        <v>87</v>
      </c>
      <c r="T542" s="140">
        <f>SUM(T534:T541)</f>
        <v>0</v>
      </c>
      <c r="U542" s="140">
        <f>SUM(U534:U541)</f>
        <v>1</v>
      </c>
      <c r="V542" s="140">
        <f t="shared" si="719"/>
        <v>1</v>
      </c>
      <c r="W542" s="140">
        <f>SUM(W535:W541)</f>
        <v>0</v>
      </c>
      <c r="X542" s="140">
        <f>SUM(X535:X541)</f>
        <v>0</v>
      </c>
      <c r="Y542" s="140">
        <f>SUM(Y535:Y541)</f>
        <v>0</v>
      </c>
      <c r="Z542" s="140">
        <f t="shared" ref="Z542:AA542" si="724">Q542+N542+K542+H542+E542+B542+T542</f>
        <v>2862</v>
      </c>
      <c r="AA542" s="140">
        <f t="shared" si="724"/>
        <v>1528</v>
      </c>
      <c r="AB542" s="141">
        <f>SUM(AB534:AB541)</f>
        <v>4390</v>
      </c>
    </row>
    <row r="543" spans="1:28" x14ac:dyDescent="0.2">
      <c r="V543" s="118"/>
      <c r="Z543" s="142"/>
    </row>
    <row r="544" spans="1:28" ht="13.5" thickBot="1" x14ac:dyDescent="0.25">
      <c r="A544" s="118" t="s">
        <v>117</v>
      </c>
      <c r="V544" s="118"/>
      <c r="Z544" s="120"/>
    </row>
    <row r="545" spans="1:28" ht="25.5" x14ac:dyDescent="0.2">
      <c r="A545" s="161" t="s">
        <v>102</v>
      </c>
      <c r="B545" s="152" t="s">
        <v>41</v>
      </c>
      <c r="C545" s="153" t="s">
        <v>41</v>
      </c>
      <c r="D545" s="154" t="s">
        <v>41</v>
      </c>
      <c r="E545" s="155" t="s">
        <v>42</v>
      </c>
      <c r="F545" s="153" t="s">
        <v>42</v>
      </c>
      <c r="G545" s="154" t="s">
        <v>42</v>
      </c>
      <c r="H545" s="157" t="s">
        <v>43</v>
      </c>
      <c r="I545" s="158" t="s">
        <v>43</v>
      </c>
      <c r="J545" s="159" t="s">
        <v>43</v>
      </c>
      <c r="K545" s="155" t="s">
        <v>44</v>
      </c>
      <c r="L545" s="153" t="s">
        <v>44</v>
      </c>
      <c r="M545" s="154" t="s">
        <v>44</v>
      </c>
      <c r="N545" s="155" t="s">
        <v>45</v>
      </c>
      <c r="O545" s="153" t="s">
        <v>45</v>
      </c>
      <c r="P545" s="154" t="s">
        <v>45</v>
      </c>
      <c r="Q545" s="155" t="s">
        <v>46</v>
      </c>
      <c r="R545" s="153" t="s">
        <v>46</v>
      </c>
      <c r="S545" s="154" t="s">
        <v>46</v>
      </c>
      <c r="T545" s="157" t="s">
        <v>47</v>
      </c>
      <c r="U545" s="158" t="s">
        <v>47</v>
      </c>
      <c r="V545" s="159" t="s">
        <v>47</v>
      </c>
      <c r="W545" s="158" t="s">
        <v>86</v>
      </c>
      <c r="X545" s="158" t="s">
        <v>86</v>
      </c>
      <c r="Y545" s="158" t="s">
        <v>86</v>
      </c>
      <c r="Z545" s="155" t="s">
        <v>3</v>
      </c>
      <c r="AA545" s="153" t="s">
        <v>3</v>
      </c>
      <c r="AB545" s="156" t="s">
        <v>3</v>
      </c>
    </row>
    <row r="546" spans="1:28" ht="13.5" thickBot="1" x14ac:dyDescent="0.25">
      <c r="A546" s="162"/>
      <c r="B546" s="122" t="s">
        <v>48</v>
      </c>
      <c r="C546" s="123" t="s">
        <v>49</v>
      </c>
      <c r="D546" s="123" t="s">
        <v>3</v>
      </c>
      <c r="E546" s="122" t="s">
        <v>48</v>
      </c>
      <c r="F546" s="123" t="s">
        <v>49</v>
      </c>
      <c r="G546" s="123" t="s">
        <v>3</v>
      </c>
      <c r="H546" s="122" t="s">
        <v>48</v>
      </c>
      <c r="I546" s="123" t="s">
        <v>49</v>
      </c>
      <c r="J546" s="123" t="s">
        <v>3</v>
      </c>
      <c r="K546" s="122" t="s">
        <v>48</v>
      </c>
      <c r="L546" s="123" t="s">
        <v>49</v>
      </c>
      <c r="M546" s="123" t="s">
        <v>3</v>
      </c>
      <c r="N546" s="122" t="s">
        <v>48</v>
      </c>
      <c r="O546" s="123" t="s">
        <v>49</v>
      </c>
      <c r="P546" s="123" t="s">
        <v>3</v>
      </c>
      <c r="Q546" s="122" t="s">
        <v>48</v>
      </c>
      <c r="R546" s="123" t="s">
        <v>49</v>
      </c>
      <c r="S546" s="123" t="s">
        <v>3</v>
      </c>
      <c r="T546" s="122" t="s">
        <v>48</v>
      </c>
      <c r="U546" s="123" t="s">
        <v>49</v>
      </c>
      <c r="V546" s="123" t="s">
        <v>3</v>
      </c>
      <c r="W546" s="122" t="s">
        <v>48</v>
      </c>
      <c r="X546" s="123" t="s">
        <v>49</v>
      </c>
      <c r="Y546" s="123" t="s">
        <v>3</v>
      </c>
      <c r="Z546" s="122" t="s">
        <v>48</v>
      </c>
      <c r="AA546" s="123" t="s">
        <v>49</v>
      </c>
      <c r="AB546" s="124" t="s">
        <v>3</v>
      </c>
    </row>
    <row r="547" spans="1:28" x14ac:dyDescent="0.2">
      <c r="A547" s="125" t="s">
        <v>4</v>
      </c>
      <c r="B547" s="126">
        <v>967</v>
      </c>
      <c r="C547" s="127">
        <v>556</v>
      </c>
      <c r="D547" s="127">
        <f t="shared" ref="D547:D554" si="725">SUM(B547:C547)</f>
        <v>1523</v>
      </c>
      <c r="E547" s="127">
        <v>116</v>
      </c>
      <c r="F547" s="127">
        <v>37</v>
      </c>
      <c r="G547" s="127">
        <f t="shared" ref="G547:G554" si="726">SUM(E547:F547)</f>
        <v>153</v>
      </c>
      <c r="H547" s="127">
        <v>8</v>
      </c>
      <c r="I547" s="127">
        <v>1</v>
      </c>
      <c r="J547" s="127">
        <f t="shared" ref="J547:J554" si="727">SUM(H547:I547)</f>
        <v>9</v>
      </c>
      <c r="K547" s="127">
        <v>40</v>
      </c>
      <c r="L547" s="127">
        <v>27</v>
      </c>
      <c r="M547" s="127">
        <f t="shared" ref="M547:M554" si="728">SUM(K547:L547)</f>
        <v>67</v>
      </c>
      <c r="N547" s="127">
        <v>29</v>
      </c>
      <c r="O547" s="127">
        <v>17</v>
      </c>
      <c r="P547" s="127">
        <f t="shared" ref="P547:P554" si="729">SUM(N547:O547)</f>
        <v>46</v>
      </c>
      <c r="Q547" s="127">
        <v>16</v>
      </c>
      <c r="R547" s="127">
        <v>10</v>
      </c>
      <c r="S547" s="127">
        <f t="shared" ref="S547:S554" si="730">SUM(Q547:R547)</f>
        <v>26</v>
      </c>
      <c r="T547" s="127">
        <v>0</v>
      </c>
      <c r="U547" s="127">
        <v>0</v>
      </c>
      <c r="V547" s="127">
        <f t="shared" ref="V547:V554" si="731">SUM(T547:U547)</f>
        <v>0</v>
      </c>
      <c r="W547" s="127">
        <v>0</v>
      </c>
      <c r="X547" s="127">
        <v>0</v>
      </c>
      <c r="Y547" s="127">
        <f>SUM(W547:X547)</f>
        <v>0</v>
      </c>
      <c r="Z547" s="127">
        <f>Q547+N547+K547+H547+E547+B547+T547+W547</f>
        <v>1176</v>
      </c>
      <c r="AA547" s="127">
        <f>R547+O547+L547+I547+F547+C547+U547+X547</f>
        <v>648</v>
      </c>
      <c r="AB547" s="128">
        <f t="shared" ref="AB547:AB553" si="732">SUM(Z547:AA547)</f>
        <v>1824</v>
      </c>
    </row>
    <row r="548" spans="1:28" x14ac:dyDescent="0.2">
      <c r="A548" s="129" t="s">
        <v>6</v>
      </c>
      <c r="B548" s="130">
        <v>351</v>
      </c>
      <c r="C548" s="131">
        <v>506</v>
      </c>
      <c r="D548" s="131">
        <f t="shared" si="725"/>
        <v>857</v>
      </c>
      <c r="E548" s="131">
        <v>23</v>
      </c>
      <c r="F548" s="131">
        <v>14</v>
      </c>
      <c r="G548" s="131">
        <f t="shared" si="726"/>
        <v>37</v>
      </c>
      <c r="H548" s="131">
        <v>3</v>
      </c>
      <c r="I548" s="131">
        <v>2</v>
      </c>
      <c r="J548" s="131">
        <f t="shared" si="727"/>
        <v>5</v>
      </c>
      <c r="K548" s="131">
        <v>31</v>
      </c>
      <c r="L548" s="131">
        <v>32</v>
      </c>
      <c r="M548" s="131">
        <f t="shared" si="728"/>
        <v>63</v>
      </c>
      <c r="N548" s="131">
        <v>7</v>
      </c>
      <c r="O548" s="131">
        <v>7</v>
      </c>
      <c r="P548" s="131">
        <f t="shared" si="729"/>
        <v>14</v>
      </c>
      <c r="Q548" s="131">
        <v>13</v>
      </c>
      <c r="R548" s="131">
        <v>16</v>
      </c>
      <c r="S548" s="131">
        <f t="shared" si="730"/>
        <v>29</v>
      </c>
      <c r="T548" s="131">
        <v>0</v>
      </c>
      <c r="U548" s="131">
        <v>0</v>
      </c>
      <c r="V548" s="131">
        <f t="shared" si="731"/>
        <v>0</v>
      </c>
      <c r="W548" s="131">
        <v>0</v>
      </c>
      <c r="X548" s="131">
        <v>0</v>
      </c>
      <c r="Y548" s="131">
        <f t="shared" ref="Y548:Y553" si="733">SUM(W548:X548)</f>
        <v>0</v>
      </c>
      <c r="Z548" s="131">
        <f t="shared" ref="Z548:Z551" si="734">Q548+N548+K548+H548+E548+B548+T548+W548</f>
        <v>428</v>
      </c>
      <c r="AA548" s="131">
        <f t="shared" ref="AA548:AA553" si="735">R548+O548+L548+I548+F548+C548+U548+X548</f>
        <v>577</v>
      </c>
      <c r="AB548" s="132">
        <f t="shared" si="732"/>
        <v>1005</v>
      </c>
    </row>
    <row r="549" spans="1:28" x14ac:dyDescent="0.2">
      <c r="A549" s="133" t="s">
        <v>5</v>
      </c>
      <c r="B549" s="130">
        <v>1190</v>
      </c>
      <c r="C549" s="131">
        <v>199</v>
      </c>
      <c r="D549" s="131">
        <f t="shared" si="725"/>
        <v>1389</v>
      </c>
      <c r="E549" s="131">
        <v>116</v>
      </c>
      <c r="F549" s="131">
        <v>23</v>
      </c>
      <c r="G549" s="131">
        <f t="shared" si="726"/>
        <v>139</v>
      </c>
      <c r="H549" s="131">
        <v>4</v>
      </c>
      <c r="I549" s="131">
        <v>0</v>
      </c>
      <c r="J549" s="131">
        <f t="shared" si="727"/>
        <v>4</v>
      </c>
      <c r="K549" s="131">
        <v>17</v>
      </c>
      <c r="L549" s="131">
        <v>8</v>
      </c>
      <c r="M549" s="131">
        <f t="shared" si="728"/>
        <v>25</v>
      </c>
      <c r="N549" s="131">
        <v>17</v>
      </c>
      <c r="O549" s="131">
        <v>3</v>
      </c>
      <c r="P549" s="131">
        <f t="shared" si="729"/>
        <v>20</v>
      </c>
      <c r="Q549" s="131">
        <v>5</v>
      </c>
      <c r="R549" s="131">
        <v>3</v>
      </c>
      <c r="S549" s="131">
        <f t="shared" si="730"/>
        <v>8</v>
      </c>
      <c r="T549" s="131">
        <v>0</v>
      </c>
      <c r="U549" s="131">
        <v>0</v>
      </c>
      <c r="V549" s="131">
        <f t="shared" si="731"/>
        <v>0</v>
      </c>
      <c r="W549" s="131">
        <v>0</v>
      </c>
      <c r="X549" s="131">
        <v>0</v>
      </c>
      <c r="Y549" s="131">
        <f t="shared" si="733"/>
        <v>0</v>
      </c>
      <c r="Z549" s="131">
        <f t="shared" si="734"/>
        <v>1349</v>
      </c>
      <c r="AA549" s="131">
        <f t="shared" si="735"/>
        <v>236</v>
      </c>
      <c r="AB549" s="132">
        <f t="shared" si="732"/>
        <v>1585</v>
      </c>
    </row>
    <row r="550" spans="1:28" x14ac:dyDescent="0.2">
      <c r="A550" s="133" t="s">
        <v>7</v>
      </c>
      <c r="B550" s="130">
        <v>46</v>
      </c>
      <c r="C550" s="131">
        <v>258</v>
      </c>
      <c r="D550" s="131">
        <f t="shared" si="725"/>
        <v>304</v>
      </c>
      <c r="E550" s="131">
        <v>7</v>
      </c>
      <c r="F550" s="131">
        <v>9</v>
      </c>
      <c r="G550" s="131">
        <f t="shared" si="726"/>
        <v>16</v>
      </c>
      <c r="H550" s="131">
        <v>1</v>
      </c>
      <c r="I550" s="131">
        <v>0</v>
      </c>
      <c r="J550" s="131">
        <f t="shared" si="727"/>
        <v>1</v>
      </c>
      <c r="K550" s="131">
        <v>7</v>
      </c>
      <c r="L550" s="131">
        <v>33</v>
      </c>
      <c r="M550" s="131">
        <f t="shared" si="728"/>
        <v>40</v>
      </c>
      <c r="N550" s="131">
        <v>1</v>
      </c>
      <c r="O550" s="131">
        <v>2</v>
      </c>
      <c r="P550" s="131">
        <f t="shared" si="729"/>
        <v>3</v>
      </c>
      <c r="Q550" s="131">
        <v>6</v>
      </c>
      <c r="R550" s="131">
        <v>25</v>
      </c>
      <c r="S550" s="131">
        <f t="shared" si="730"/>
        <v>31</v>
      </c>
      <c r="T550" s="131">
        <v>0</v>
      </c>
      <c r="U550" s="131">
        <v>1</v>
      </c>
      <c r="V550" s="131">
        <f t="shared" si="731"/>
        <v>1</v>
      </c>
      <c r="W550" s="131">
        <v>0</v>
      </c>
      <c r="X550" s="131">
        <v>0</v>
      </c>
      <c r="Y550" s="131">
        <f t="shared" si="733"/>
        <v>0</v>
      </c>
      <c r="Z550" s="131">
        <f t="shared" si="734"/>
        <v>68</v>
      </c>
      <c r="AA550" s="131">
        <f t="shared" si="735"/>
        <v>328</v>
      </c>
      <c r="AB550" s="132">
        <f t="shared" si="732"/>
        <v>396</v>
      </c>
    </row>
    <row r="551" spans="1:28" x14ac:dyDescent="0.2">
      <c r="A551" s="133" t="s">
        <v>9</v>
      </c>
      <c r="B551" s="130">
        <v>477</v>
      </c>
      <c r="C551" s="131">
        <v>191</v>
      </c>
      <c r="D551" s="131">
        <f t="shared" si="725"/>
        <v>668</v>
      </c>
      <c r="E551" s="131">
        <v>25</v>
      </c>
      <c r="F551" s="131">
        <v>15</v>
      </c>
      <c r="G551" s="131">
        <f t="shared" si="726"/>
        <v>40</v>
      </c>
      <c r="H551" s="131">
        <v>3</v>
      </c>
      <c r="I551" s="131">
        <v>0</v>
      </c>
      <c r="J551" s="131">
        <f t="shared" si="727"/>
        <v>3</v>
      </c>
      <c r="K551" s="131">
        <v>36</v>
      </c>
      <c r="L551" s="131">
        <v>26</v>
      </c>
      <c r="M551" s="131">
        <f t="shared" si="728"/>
        <v>62</v>
      </c>
      <c r="N551" s="131">
        <v>5</v>
      </c>
      <c r="O551" s="131">
        <v>2</v>
      </c>
      <c r="P551" s="131">
        <f t="shared" si="729"/>
        <v>7</v>
      </c>
      <c r="Q551" s="131">
        <v>16</v>
      </c>
      <c r="R551" s="131">
        <v>8</v>
      </c>
      <c r="S551" s="131">
        <f t="shared" si="730"/>
        <v>24</v>
      </c>
      <c r="T551" s="131">
        <v>0</v>
      </c>
      <c r="U551" s="131">
        <v>0</v>
      </c>
      <c r="V551" s="131">
        <f t="shared" si="731"/>
        <v>0</v>
      </c>
      <c r="W551" s="131">
        <v>0</v>
      </c>
      <c r="X551" s="131">
        <v>0</v>
      </c>
      <c r="Y551" s="131">
        <f t="shared" si="733"/>
        <v>0</v>
      </c>
      <c r="Z551" s="131">
        <f t="shared" si="734"/>
        <v>562</v>
      </c>
      <c r="AA551" s="131">
        <f t="shared" si="735"/>
        <v>242</v>
      </c>
      <c r="AB551" s="132">
        <f t="shared" si="732"/>
        <v>804</v>
      </c>
    </row>
    <row r="552" spans="1:28" x14ac:dyDescent="0.2">
      <c r="A552" s="129" t="s">
        <v>8</v>
      </c>
      <c r="B552" s="130">
        <v>597</v>
      </c>
      <c r="C552" s="131">
        <v>119</v>
      </c>
      <c r="D552" s="131">
        <f t="shared" si="725"/>
        <v>716</v>
      </c>
      <c r="E552" s="131">
        <v>84</v>
      </c>
      <c r="F552" s="131">
        <v>8</v>
      </c>
      <c r="G552" s="131">
        <f t="shared" si="726"/>
        <v>92</v>
      </c>
      <c r="H552" s="131">
        <v>4</v>
      </c>
      <c r="I552" s="131">
        <v>3</v>
      </c>
      <c r="J552" s="131">
        <f t="shared" si="727"/>
        <v>7</v>
      </c>
      <c r="K552" s="131">
        <v>38</v>
      </c>
      <c r="L552" s="131">
        <v>20</v>
      </c>
      <c r="M552" s="131">
        <f t="shared" si="728"/>
        <v>58</v>
      </c>
      <c r="N552" s="131">
        <v>15</v>
      </c>
      <c r="O552" s="131">
        <v>2</v>
      </c>
      <c r="P552" s="131">
        <f t="shared" si="729"/>
        <v>17</v>
      </c>
      <c r="Q552" s="131">
        <v>9</v>
      </c>
      <c r="R552" s="131">
        <v>0</v>
      </c>
      <c r="S552" s="131">
        <f t="shared" si="730"/>
        <v>9</v>
      </c>
      <c r="T552" s="131">
        <v>0</v>
      </c>
      <c r="U552" s="131">
        <v>1</v>
      </c>
      <c r="V552" s="131">
        <f t="shared" si="731"/>
        <v>1</v>
      </c>
      <c r="W552" s="131">
        <v>0</v>
      </c>
      <c r="X552" s="131">
        <v>0</v>
      </c>
      <c r="Y552" s="131">
        <f t="shared" si="733"/>
        <v>0</v>
      </c>
      <c r="Z552" s="131">
        <f>Q552+N552+K552+H552+E552+B552+T552+W552</f>
        <v>747</v>
      </c>
      <c r="AA552" s="131">
        <f t="shared" si="735"/>
        <v>153</v>
      </c>
      <c r="AB552" s="132">
        <f t="shared" si="732"/>
        <v>900</v>
      </c>
    </row>
    <row r="553" spans="1:28" x14ac:dyDescent="0.2">
      <c r="A553" s="137" t="s">
        <v>50</v>
      </c>
      <c r="B553" s="134">
        <v>114</v>
      </c>
      <c r="C553" s="135">
        <v>77</v>
      </c>
      <c r="D553" s="135">
        <f t="shared" si="725"/>
        <v>191</v>
      </c>
      <c r="E553" s="135">
        <v>12</v>
      </c>
      <c r="F553" s="135">
        <v>12</v>
      </c>
      <c r="G553" s="135">
        <f t="shared" si="726"/>
        <v>24</v>
      </c>
      <c r="H553" s="135">
        <v>1</v>
      </c>
      <c r="I553" s="135">
        <v>0</v>
      </c>
      <c r="J553" s="135">
        <f t="shared" si="727"/>
        <v>1</v>
      </c>
      <c r="K553" s="135">
        <v>2</v>
      </c>
      <c r="L553" s="135">
        <v>2</v>
      </c>
      <c r="M553" s="135">
        <f t="shared" si="728"/>
        <v>4</v>
      </c>
      <c r="N553" s="135">
        <v>3</v>
      </c>
      <c r="O553" s="135">
        <v>1</v>
      </c>
      <c r="P553" s="135">
        <f t="shared" si="729"/>
        <v>4</v>
      </c>
      <c r="Q553" s="135">
        <v>0</v>
      </c>
      <c r="R553" s="135">
        <v>1</v>
      </c>
      <c r="S553" s="131">
        <f t="shared" si="730"/>
        <v>1</v>
      </c>
      <c r="T553" s="135">
        <v>0</v>
      </c>
      <c r="U553" s="135">
        <v>0</v>
      </c>
      <c r="V553" s="131">
        <f t="shared" si="731"/>
        <v>0</v>
      </c>
      <c r="W553" s="135">
        <v>0</v>
      </c>
      <c r="X553" s="135">
        <v>0</v>
      </c>
      <c r="Y553" s="135">
        <f t="shared" si="733"/>
        <v>0</v>
      </c>
      <c r="Z553" s="135">
        <f>Q553+N553+K553+H553+E553+B553+T553+W553</f>
        <v>132</v>
      </c>
      <c r="AA553" s="135">
        <f t="shared" si="735"/>
        <v>93</v>
      </c>
      <c r="AB553" s="136">
        <f t="shared" si="732"/>
        <v>225</v>
      </c>
    </row>
    <row r="554" spans="1:28" ht="13.5" thickBot="1" x14ac:dyDescent="0.25">
      <c r="A554" s="138" t="s">
        <v>3</v>
      </c>
      <c r="B554" s="139">
        <f>SUM(B546:B553)</f>
        <v>3742</v>
      </c>
      <c r="C554" s="140">
        <f>SUM(C546:C553)</f>
        <v>1906</v>
      </c>
      <c r="D554" s="140">
        <f t="shared" si="725"/>
        <v>5648</v>
      </c>
      <c r="E554" s="140">
        <f>SUM(E546:E553)</f>
        <v>383</v>
      </c>
      <c r="F554" s="140">
        <f>SUM(F546:F553)</f>
        <v>118</v>
      </c>
      <c r="G554" s="140">
        <f t="shared" si="726"/>
        <v>501</v>
      </c>
      <c r="H554" s="140">
        <f>SUM(H546:H553)</f>
        <v>24</v>
      </c>
      <c r="I554" s="140">
        <f>SUM(I546:I553)</f>
        <v>6</v>
      </c>
      <c r="J554" s="140">
        <f t="shared" si="727"/>
        <v>30</v>
      </c>
      <c r="K554" s="140">
        <f>SUM(K546:K553)</f>
        <v>171</v>
      </c>
      <c r="L554" s="140">
        <f>SUM(L546:L553)</f>
        <v>148</v>
      </c>
      <c r="M554" s="140">
        <f t="shared" si="728"/>
        <v>319</v>
      </c>
      <c r="N554" s="140">
        <f>SUM(N546:N553)</f>
        <v>77</v>
      </c>
      <c r="O554" s="140">
        <f>SUM(O546:O553)</f>
        <v>34</v>
      </c>
      <c r="P554" s="140">
        <f t="shared" si="729"/>
        <v>111</v>
      </c>
      <c r="Q554" s="140">
        <f>SUM(Q546:Q553)</f>
        <v>65</v>
      </c>
      <c r="R554" s="140">
        <f>SUM(R546:R553)</f>
        <v>63</v>
      </c>
      <c r="S554" s="140">
        <f t="shared" si="730"/>
        <v>128</v>
      </c>
      <c r="T554" s="140">
        <f>SUM(T546:T553)</f>
        <v>0</v>
      </c>
      <c r="U554" s="140">
        <f>SUM(U546:U553)</f>
        <v>2</v>
      </c>
      <c r="V554" s="140">
        <f t="shared" si="731"/>
        <v>2</v>
      </c>
      <c r="W554" s="140">
        <f>SUM(W547:W553)</f>
        <v>0</v>
      </c>
      <c r="X554" s="140">
        <f>SUM(X547:X553)</f>
        <v>0</v>
      </c>
      <c r="Y554" s="140">
        <f>SUM(Y547:Y553)</f>
        <v>0</v>
      </c>
      <c r="Z554" s="140">
        <f t="shared" ref="Z554:AA554" si="736">Q554+N554+K554+H554+E554+B554+T554</f>
        <v>4462</v>
      </c>
      <c r="AA554" s="140">
        <f t="shared" si="736"/>
        <v>2277</v>
      </c>
      <c r="AB554" s="141">
        <f>SUM(AB546:AB553)</f>
        <v>6739</v>
      </c>
    </row>
    <row r="555" spans="1:28" ht="13.5" thickBot="1" x14ac:dyDescent="0.25">
      <c r="V555" s="118"/>
      <c r="Z555" s="142"/>
    </row>
    <row r="556" spans="1:28" ht="25.5" x14ac:dyDescent="0.2">
      <c r="A556" s="161" t="s">
        <v>68</v>
      </c>
      <c r="B556" s="152" t="s">
        <v>41</v>
      </c>
      <c r="C556" s="153" t="s">
        <v>41</v>
      </c>
      <c r="D556" s="154" t="s">
        <v>41</v>
      </c>
      <c r="E556" s="155" t="s">
        <v>42</v>
      </c>
      <c r="F556" s="153" t="s">
        <v>42</v>
      </c>
      <c r="G556" s="154" t="s">
        <v>42</v>
      </c>
      <c r="H556" s="157" t="s">
        <v>43</v>
      </c>
      <c r="I556" s="158" t="s">
        <v>43</v>
      </c>
      <c r="J556" s="159" t="s">
        <v>43</v>
      </c>
      <c r="K556" s="155" t="s">
        <v>44</v>
      </c>
      <c r="L556" s="153" t="s">
        <v>44</v>
      </c>
      <c r="M556" s="154" t="s">
        <v>44</v>
      </c>
      <c r="N556" s="155" t="s">
        <v>45</v>
      </c>
      <c r="O556" s="153" t="s">
        <v>45</v>
      </c>
      <c r="P556" s="154" t="s">
        <v>45</v>
      </c>
      <c r="Q556" s="155" t="s">
        <v>46</v>
      </c>
      <c r="R556" s="153" t="s">
        <v>46</v>
      </c>
      <c r="S556" s="154" t="s">
        <v>46</v>
      </c>
      <c r="T556" s="157" t="s">
        <v>47</v>
      </c>
      <c r="U556" s="158" t="s">
        <v>47</v>
      </c>
      <c r="V556" s="159" t="s">
        <v>47</v>
      </c>
      <c r="W556" s="158" t="s">
        <v>86</v>
      </c>
      <c r="X556" s="158" t="s">
        <v>86</v>
      </c>
      <c r="Y556" s="158" t="s">
        <v>86</v>
      </c>
      <c r="Z556" s="155" t="s">
        <v>3</v>
      </c>
      <c r="AA556" s="153" t="s">
        <v>3</v>
      </c>
      <c r="AB556" s="156" t="s">
        <v>3</v>
      </c>
    </row>
    <row r="557" spans="1:28" ht="13.5" thickBot="1" x14ac:dyDescent="0.25">
      <c r="A557" s="162"/>
      <c r="B557" s="122" t="s">
        <v>48</v>
      </c>
      <c r="C557" s="123" t="s">
        <v>49</v>
      </c>
      <c r="D557" s="123" t="s">
        <v>3</v>
      </c>
      <c r="E557" s="122" t="s">
        <v>48</v>
      </c>
      <c r="F557" s="123" t="s">
        <v>49</v>
      </c>
      <c r="G557" s="123" t="s">
        <v>3</v>
      </c>
      <c r="H557" s="122" t="s">
        <v>48</v>
      </c>
      <c r="I557" s="123" t="s">
        <v>49</v>
      </c>
      <c r="J557" s="123" t="s">
        <v>3</v>
      </c>
      <c r="K557" s="122" t="s">
        <v>48</v>
      </c>
      <c r="L557" s="123" t="s">
        <v>49</v>
      </c>
      <c r="M557" s="123" t="s">
        <v>3</v>
      </c>
      <c r="N557" s="122" t="s">
        <v>48</v>
      </c>
      <c r="O557" s="123" t="s">
        <v>49</v>
      </c>
      <c r="P557" s="123" t="s">
        <v>3</v>
      </c>
      <c r="Q557" s="122" t="s">
        <v>48</v>
      </c>
      <c r="R557" s="123" t="s">
        <v>49</v>
      </c>
      <c r="S557" s="123" t="s">
        <v>3</v>
      </c>
      <c r="T557" s="122" t="s">
        <v>48</v>
      </c>
      <c r="U557" s="123" t="s">
        <v>49</v>
      </c>
      <c r="V557" s="123" t="s">
        <v>3</v>
      </c>
      <c r="W557" s="122" t="s">
        <v>48</v>
      </c>
      <c r="X557" s="123" t="s">
        <v>49</v>
      </c>
      <c r="Y557" s="123" t="s">
        <v>3</v>
      </c>
      <c r="Z557" s="122" t="s">
        <v>48</v>
      </c>
      <c r="AA557" s="123" t="s">
        <v>49</v>
      </c>
      <c r="AB557" s="124" t="s">
        <v>3</v>
      </c>
    </row>
    <row r="558" spans="1:28" x14ac:dyDescent="0.2">
      <c r="A558" s="125" t="s">
        <v>4</v>
      </c>
      <c r="B558" s="126">
        <v>2439</v>
      </c>
      <c r="C558" s="127">
        <v>1656</v>
      </c>
      <c r="D558" s="127">
        <f t="shared" ref="D558:D565" si="737">SUM(B558:C558)</f>
        <v>4095</v>
      </c>
      <c r="E558" s="127">
        <v>344</v>
      </c>
      <c r="F558" s="127">
        <v>134</v>
      </c>
      <c r="G558" s="127">
        <f t="shared" ref="G558:G565" si="738">SUM(E558:F558)</f>
        <v>478</v>
      </c>
      <c r="H558" s="127">
        <v>12</v>
      </c>
      <c r="I558" s="127">
        <v>7</v>
      </c>
      <c r="J558" s="127">
        <f t="shared" ref="J558:J565" si="739">SUM(H558:I558)</f>
        <v>19</v>
      </c>
      <c r="K558" s="127">
        <v>73</v>
      </c>
      <c r="L558" s="127">
        <v>76</v>
      </c>
      <c r="M558" s="127">
        <f t="shared" ref="M558:M565" si="740">SUM(K558:L558)</f>
        <v>149</v>
      </c>
      <c r="N558" s="127">
        <v>75</v>
      </c>
      <c r="O558" s="127">
        <v>53</v>
      </c>
      <c r="P558" s="127">
        <f t="shared" ref="P558:P565" si="741">SUM(N558:O558)</f>
        <v>128</v>
      </c>
      <c r="Q558" s="127">
        <v>46</v>
      </c>
      <c r="R558" s="127">
        <v>35</v>
      </c>
      <c r="S558" s="127">
        <f t="shared" ref="S558:S565" si="742">SUM(Q558:R558)</f>
        <v>81</v>
      </c>
      <c r="T558" s="127">
        <v>0</v>
      </c>
      <c r="U558" s="127">
        <v>0</v>
      </c>
      <c r="V558" s="127">
        <f t="shared" ref="V558:V565" si="743">SUM(T558:U558)</f>
        <v>0</v>
      </c>
      <c r="W558" s="127">
        <v>5</v>
      </c>
      <c r="X558" s="127">
        <v>1</v>
      </c>
      <c r="Y558" s="127">
        <f>SUM(W558:X558)</f>
        <v>6</v>
      </c>
      <c r="Z558" s="127">
        <f>Q558+N558+K558+H558+E558+B558+T558+W558</f>
        <v>2994</v>
      </c>
      <c r="AA558" s="127">
        <f>R558+O558+L558+I558+F558+C558+U558+X558</f>
        <v>1962</v>
      </c>
      <c r="AB558" s="128">
        <f t="shared" ref="AB558:AB564" si="744">SUM(Z558:AA558)</f>
        <v>4956</v>
      </c>
    </row>
    <row r="559" spans="1:28" x14ac:dyDescent="0.2">
      <c r="A559" s="129" t="s">
        <v>6</v>
      </c>
      <c r="B559" s="130">
        <v>723</v>
      </c>
      <c r="C559" s="131">
        <v>1153</v>
      </c>
      <c r="D559" s="131">
        <f t="shared" si="737"/>
        <v>1876</v>
      </c>
      <c r="E559" s="131">
        <v>99</v>
      </c>
      <c r="F559" s="131">
        <v>68</v>
      </c>
      <c r="G559" s="131">
        <f t="shared" si="738"/>
        <v>167</v>
      </c>
      <c r="H559" s="131">
        <v>4</v>
      </c>
      <c r="I559" s="131">
        <v>2</v>
      </c>
      <c r="J559" s="131">
        <f t="shared" si="739"/>
        <v>6</v>
      </c>
      <c r="K559" s="131">
        <v>46</v>
      </c>
      <c r="L559" s="131">
        <v>62</v>
      </c>
      <c r="M559" s="131">
        <f t="shared" si="740"/>
        <v>108</v>
      </c>
      <c r="N559" s="131">
        <v>19</v>
      </c>
      <c r="O559" s="131">
        <v>24</v>
      </c>
      <c r="P559" s="131">
        <f t="shared" si="741"/>
        <v>43</v>
      </c>
      <c r="Q559" s="131">
        <v>24</v>
      </c>
      <c r="R559" s="131">
        <v>27</v>
      </c>
      <c r="S559" s="131">
        <f t="shared" si="742"/>
        <v>51</v>
      </c>
      <c r="T559" s="131">
        <v>0</v>
      </c>
      <c r="U559" s="131">
        <v>0</v>
      </c>
      <c r="V559" s="131">
        <f t="shared" si="743"/>
        <v>0</v>
      </c>
      <c r="W559" s="131">
        <v>0</v>
      </c>
      <c r="X559" s="131">
        <v>0</v>
      </c>
      <c r="Y559" s="131">
        <f t="shared" ref="Y559:Y564" si="745">SUM(W559:X559)</f>
        <v>0</v>
      </c>
      <c r="Z559" s="131">
        <f t="shared" ref="Z559:Z562" si="746">Q559+N559+K559+H559+E559+B559+T559+W559</f>
        <v>915</v>
      </c>
      <c r="AA559" s="131">
        <f t="shared" ref="AA559:AA564" si="747">R559+O559+L559+I559+F559+C559+U559+X559</f>
        <v>1336</v>
      </c>
      <c r="AB559" s="132">
        <f t="shared" si="744"/>
        <v>2251</v>
      </c>
    </row>
    <row r="560" spans="1:28" x14ac:dyDescent="0.2">
      <c r="A560" s="133" t="s">
        <v>5</v>
      </c>
      <c r="B560" s="130">
        <v>2152</v>
      </c>
      <c r="C560" s="131">
        <v>337</v>
      </c>
      <c r="D560" s="131">
        <f t="shared" si="737"/>
        <v>2489</v>
      </c>
      <c r="E560" s="131">
        <v>206</v>
      </c>
      <c r="F560" s="131">
        <v>34</v>
      </c>
      <c r="G560" s="131">
        <f t="shared" si="738"/>
        <v>240</v>
      </c>
      <c r="H560" s="131">
        <v>13</v>
      </c>
      <c r="I560" s="131">
        <v>1</v>
      </c>
      <c r="J560" s="131">
        <f t="shared" si="739"/>
        <v>14</v>
      </c>
      <c r="K560" s="131">
        <v>36</v>
      </c>
      <c r="L560" s="131">
        <v>16</v>
      </c>
      <c r="M560" s="131">
        <f t="shared" si="740"/>
        <v>52</v>
      </c>
      <c r="N560" s="131">
        <v>37</v>
      </c>
      <c r="O560" s="131">
        <v>9</v>
      </c>
      <c r="P560" s="131">
        <f t="shared" si="741"/>
        <v>46</v>
      </c>
      <c r="Q560" s="131">
        <v>9</v>
      </c>
      <c r="R560" s="131">
        <v>3</v>
      </c>
      <c r="S560" s="131">
        <f t="shared" si="742"/>
        <v>12</v>
      </c>
      <c r="T560" s="131">
        <v>0</v>
      </c>
      <c r="U560" s="131">
        <v>0</v>
      </c>
      <c r="V560" s="131">
        <f t="shared" si="743"/>
        <v>0</v>
      </c>
      <c r="W560" s="131">
        <v>1</v>
      </c>
      <c r="X560" s="131">
        <v>0</v>
      </c>
      <c r="Y560" s="131">
        <f t="shared" si="745"/>
        <v>1</v>
      </c>
      <c r="Z560" s="131">
        <f t="shared" si="746"/>
        <v>2454</v>
      </c>
      <c r="AA560" s="131">
        <f t="shared" si="747"/>
        <v>400</v>
      </c>
      <c r="AB560" s="132">
        <f t="shared" si="744"/>
        <v>2854</v>
      </c>
    </row>
    <row r="561" spans="1:28" x14ac:dyDescent="0.2">
      <c r="A561" s="133" t="s">
        <v>7</v>
      </c>
      <c r="B561" s="130">
        <v>105</v>
      </c>
      <c r="C561" s="131">
        <v>728</v>
      </c>
      <c r="D561" s="131">
        <f t="shared" si="737"/>
        <v>833</v>
      </c>
      <c r="E561" s="131">
        <v>27</v>
      </c>
      <c r="F561" s="131">
        <v>52</v>
      </c>
      <c r="G561" s="131">
        <f t="shared" si="738"/>
        <v>79</v>
      </c>
      <c r="H561" s="131">
        <v>1</v>
      </c>
      <c r="I561" s="131">
        <v>3</v>
      </c>
      <c r="J561" s="131">
        <f t="shared" si="739"/>
        <v>4</v>
      </c>
      <c r="K561" s="131">
        <v>17</v>
      </c>
      <c r="L561" s="131">
        <v>73</v>
      </c>
      <c r="M561" s="131">
        <f t="shared" si="740"/>
        <v>90</v>
      </c>
      <c r="N561" s="131">
        <v>2</v>
      </c>
      <c r="O561" s="131">
        <v>7</v>
      </c>
      <c r="P561" s="131">
        <f t="shared" si="741"/>
        <v>9</v>
      </c>
      <c r="Q561" s="131">
        <v>42</v>
      </c>
      <c r="R561" s="131">
        <v>96</v>
      </c>
      <c r="S561" s="131">
        <f t="shared" si="742"/>
        <v>138</v>
      </c>
      <c r="T561" s="131">
        <v>0</v>
      </c>
      <c r="U561" s="131">
        <v>1</v>
      </c>
      <c r="V561" s="131">
        <f t="shared" si="743"/>
        <v>1</v>
      </c>
      <c r="W561" s="131">
        <v>0</v>
      </c>
      <c r="X561" s="131">
        <v>1</v>
      </c>
      <c r="Y561" s="131">
        <f t="shared" si="745"/>
        <v>1</v>
      </c>
      <c r="Z561" s="131">
        <f t="shared" si="746"/>
        <v>194</v>
      </c>
      <c r="AA561" s="131">
        <f t="shared" si="747"/>
        <v>961</v>
      </c>
      <c r="AB561" s="132">
        <f t="shared" si="744"/>
        <v>1155</v>
      </c>
    </row>
    <row r="562" spans="1:28" x14ac:dyDescent="0.2">
      <c r="A562" s="133" t="s">
        <v>9</v>
      </c>
      <c r="B562" s="130">
        <v>881</v>
      </c>
      <c r="C562" s="131">
        <v>435</v>
      </c>
      <c r="D562" s="131">
        <f t="shared" si="737"/>
        <v>1316</v>
      </c>
      <c r="E562" s="131">
        <v>69</v>
      </c>
      <c r="F562" s="131">
        <v>28</v>
      </c>
      <c r="G562" s="131">
        <f t="shared" si="738"/>
        <v>97</v>
      </c>
      <c r="H562" s="131">
        <v>6</v>
      </c>
      <c r="I562" s="131">
        <v>0</v>
      </c>
      <c r="J562" s="131">
        <f t="shared" si="739"/>
        <v>6</v>
      </c>
      <c r="K562" s="131">
        <v>51</v>
      </c>
      <c r="L562" s="131">
        <v>37</v>
      </c>
      <c r="M562" s="131">
        <f t="shared" si="740"/>
        <v>88</v>
      </c>
      <c r="N562" s="131">
        <v>10</v>
      </c>
      <c r="O562" s="131">
        <v>10</v>
      </c>
      <c r="P562" s="131">
        <f t="shared" si="741"/>
        <v>20</v>
      </c>
      <c r="Q562" s="131">
        <v>26</v>
      </c>
      <c r="R562" s="131">
        <v>20</v>
      </c>
      <c r="S562" s="131">
        <f t="shared" si="742"/>
        <v>46</v>
      </c>
      <c r="T562" s="131">
        <v>0</v>
      </c>
      <c r="U562" s="131">
        <v>0</v>
      </c>
      <c r="V562" s="131">
        <f t="shared" si="743"/>
        <v>0</v>
      </c>
      <c r="W562" s="131">
        <v>0</v>
      </c>
      <c r="X562" s="131">
        <v>0</v>
      </c>
      <c r="Y562" s="131">
        <f t="shared" si="745"/>
        <v>0</v>
      </c>
      <c r="Z562" s="131">
        <f t="shared" si="746"/>
        <v>1043</v>
      </c>
      <c r="AA562" s="131">
        <f t="shared" si="747"/>
        <v>530</v>
      </c>
      <c r="AB562" s="132">
        <f t="shared" si="744"/>
        <v>1573</v>
      </c>
    </row>
    <row r="563" spans="1:28" x14ac:dyDescent="0.2">
      <c r="A563" s="129" t="s">
        <v>8</v>
      </c>
      <c r="B563" s="130">
        <v>1398</v>
      </c>
      <c r="C563" s="131">
        <v>242</v>
      </c>
      <c r="D563" s="131">
        <f t="shared" si="737"/>
        <v>1640</v>
      </c>
      <c r="E563" s="131">
        <v>209</v>
      </c>
      <c r="F563" s="131">
        <v>30</v>
      </c>
      <c r="G563" s="131">
        <f t="shared" si="738"/>
        <v>239</v>
      </c>
      <c r="H563" s="131">
        <v>13</v>
      </c>
      <c r="I563" s="131">
        <v>2</v>
      </c>
      <c r="J563" s="131">
        <f t="shared" si="739"/>
        <v>15</v>
      </c>
      <c r="K563" s="131">
        <v>97</v>
      </c>
      <c r="L563" s="131">
        <v>38</v>
      </c>
      <c r="M563" s="131">
        <f t="shared" si="740"/>
        <v>135</v>
      </c>
      <c r="N563" s="131">
        <v>29</v>
      </c>
      <c r="O563" s="131">
        <v>6</v>
      </c>
      <c r="P563" s="131">
        <f t="shared" si="741"/>
        <v>35</v>
      </c>
      <c r="Q563" s="131">
        <v>9</v>
      </c>
      <c r="R563" s="131">
        <v>1</v>
      </c>
      <c r="S563" s="131">
        <f t="shared" si="742"/>
        <v>10</v>
      </c>
      <c r="T563" s="131">
        <v>1</v>
      </c>
      <c r="U563" s="131">
        <v>0</v>
      </c>
      <c r="V563" s="131">
        <f t="shared" si="743"/>
        <v>1</v>
      </c>
      <c r="W563" s="131">
        <v>0</v>
      </c>
      <c r="X563" s="131">
        <v>1</v>
      </c>
      <c r="Y563" s="131">
        <f t="shared" si="745"/>
        <v>1</v>
      </c>
      <c r="Z563" s="131">
        <f>Q563+N563+K563+H563+E563+B563+T563+W563</f>
        <v>1756</v>
      </c>
      <c r="AA563" s="131">
        <f t="shared" si="747"/>
        <v>320</v>
      </c>
      <c r="AB563" s="132">
        <f t="shared" si="744"/>
        <v>2076</v>
      </c>
    </row>
    <row r="564" spans="1:28" x14ac:dyDescent="0.2">
      <c r="A564" s="137" t="s">
        <v>50</v>
      </c>
      <c r="B564" s="134">
        <v>412</v>
      </c>
      <c r="C564" s="135">
        <v>366</v>
      </c>
      <c r="D564" s="135">
        <f t="shared" si="737"/>
        <v>778</v>
      </c>
      <c r="E564" s="135">
        <v>69</v>
      </c>
      <c r="F564" s="135">
        <v>27</v>
      </c>
      <c r="G564" s="135">
        <f t="shared" si="738"/>
        <v>96</v>
      </c>
      <c r="H564" s="135">
        <v>4</v>
      </c>
      <c r="I564" s="135">
        <v>2</v>
      </c>
      <c r="J564" s="135">
        <f t="shared" si="739"/>
        <v>6</v>
      </c>
      <c r="K564" s="135">
        <v>6</v>
      </c>
      <c r="L564" s="135">
        <v>14</v>
      </c>
      <c r="M564" s="135">
        <f t="shared" si="740"/>
        <v>20</v>
      </c>
      <c r="N564" s="135">
        <v>9</v>
      </c>
      <c r="O564" s="135">
        <v>10</v>
      </c>
      <c r="P564" s="135">
        <f t="shared" si="741"/>
        <v>19</v>
      </c>
      <c r="Q564" s="135">
        <v>3</v>
      </c>
      <c r="R564" s="135">
        <v>0</v>
      </c>
      <c r="S564" s="131">
        <f t="shared" si="742"/>
        <v>3</v>
      </c>
      <c r="T564" s="135">
        <v>0</v>
      </c>
      <c r="U564" s="135">
        <v>0</v>
      </c>
      <c r="V564" s="131">
        <f t="shared" si="743"/>
        <v>0</v>
      </c>
      <c r="W564" s="135">
        <v>0</v>
      </c>
      <c r="X564" s="135">
        <v>0</v>
      </c>
      <c r="Y564" s="135">
        <f t="shared" si="745"/>
        <v>0</v>
      </c>
      <c r="Z564" s="135">
        <f>Q564+N564+K564+H564+E564+B564+T564+W564</f>
        <v>503</v>
      </c>
      <c r="AA564" s="135">
        <f t="shared" si="747"/>
        <v>419</v>
      </c>
      <c r="AB564" s="136">
        <f t="shared" si="744"/>
        <v>922</v>
      </c>
    </row>
    <row r="565" spans="1:28" ht="13.5" thickBot="1" x14ac:dyDescent="0.25">
      <c r="A565" s="138" t="s">
        <v>3</v>
      </c>
      <c r="B565" s="139">
        <f>SUM(B557:B564)</f>
        <v>8110</v>
      </c>
      <c r="C565" s="140">
        <f>SUM(C557:C564)</f>
        <v>4917</v>
      </c>
      <c r="D565" s="140">
        <f t="shared" si="737"/>
        <v>13027</v>
      </c>
      <c r="E565" s="140">
        <f>SUM(E557:E564)</f>
        <v>1023</v>
      </c>
      <c r="F565" s="140">
        <f>SUM(F557:F564)</f>
        <v>373</v>
      </c>
      <c r="G565" s="140">
        <f t="shared" si="738"/>
        <v>1396</v>
      </c>
      <c r="H565" s="140">
        <f>SUM(H557:H564)</f>
        <v>53</v>
      </c>
      <c r="I565" s="140">
        <f>SUM(I557:I564)</f>
        <v>17</v>
      </c>
      <c r="J565" s="140">
        <f t="shared" si="739"/>
        <v>70</v>
      </c>
      <c r="K565" s="140">
        <f>SUM(K557:K564)</f>
        <v>326</v>
      </c>
      <c r="L565" s="140">
        <f>SUM(L557:L564)</f>
        <v>316</v>
      </c>
      <c r="M565" s="140">
        <f t="shared" si="740"/>
        <v>642</v>
      </c>
      <c r="N565" s="140">
        <f>SUM(N557:N564)</f>
        <v>181</v>
      </c>
      <c r="O565" s="140">
        <f>SUM(O557:O564)</f>
        <v>119</v>
      </c>
      <c r="P565" s="140">
        <f t="shared" si="741"/>
        <v>300</v>
      </c>
      <c r="Q565" s="140">
        <f>SUM(Q557:Q564)</f>
        <v>159</v>
      </c>
      <c r="R565" s="140">
        <f>SUM(R557:R564)</f>
        <v>182</v>
      </c>
      <c r="S565" s="140">
        <f t="shared" si="742"/>
        <v>341</v>
      </c>
      <c r="T565" s="140">
        <f>SUM(T557:T564)</f>
        <v>1</v>
      </c>
      <c r="U565" s="140">
        <f>SUM(U557:U564)</f>
        <v>1</v>
      </c>
      <c r="V565" s="140">
        <f t="shared" si="743"/>
        <v>2</v>
      </c>
      <c r="W565" s="140">
        <f>SUM(W558:W564)</f>
        <v>6</v>
      </c>
      <c r="X565" s="140">
        <f>SUM(X558:X564)</f>
        <v>3</v>
      </c>
      <c r="Y565" s="140">
        <f>SUM(Y558:Y564)</f>
        <v>9</v>
      </c>
      <c r="Z565" s="140">
        <f>Q565+N565+K565+H565+E565+B565+T565</f>
        <v>9853</v>
      </c>
      <c r="AA565" s="140">
        <f>R565+O565+L565+I565+F565+C565+U565</f>
        <v>5925</v>
      </c>
      <c r="AB565" s="141">
        <f>SUM(AB557:AB564)</f>
        <v>15787</v>
      </c>
    </row>
    <row r="566" spans="1:28" ht="13.5" thickBot="1" x14ac:dyDescent="0.25">
      <c r="V566" s="118"/>
      <c r="Z566" s="142"/>
    </row>
    <row r="567" spans="1:28" ht="25.5" x14ac:dyDescent="0.2">
      <c r="A567" s="161" t="s">
        <v>69</v>
      </c>
      <c r="B567" s="152" t="s">
        <v>41</v>
      </c>
      <c r="C567" s="153" t="s">
        <v>41</v>
      </c>
      <c r="D567" s="154" t="s">
        <v>41</v>
      </c>
      <c r="E567" s="155" t="s">
        <v>42</v>
      </c>
      <c r="F567" s="153" t="s">
        <v>42</v>
      </c>
      <c r="G567" s="154" t="s">
        <v>42</v>
      </c>
      <c r="H567" s="157" t="s">
        <v>43</v>
      </c>
      <c r="I567" s="158" t="s">
        <v>43</v>
      </c>
      <c r="J567" s="159" t="s">
        <v>43</v>
      </c>
      <c r="K567" s="155" t="s">
        <v>44</v>
      </c>
      <c r="L567" s="153" t="s">
        <v>44</v>
      </c>
      <c r="M567" s="154" t="s">
        <v>44</v>
      </c>
      <c r="N567" s="155" t="s">
        <v>45</v>
      </c>
      <c r="O567" s="153" t="s">
        <v>45</v>
      </c>
      <c r="P567" s="154" t="s">
        <v>45</v>
      </c>
      <c r="Q567" s="155" t="s">
        <v>46</v>
      </c>
      <c r="R567" s="153" t="s">
        <v>46</v>
      </c>
      <c r="S567" s="154" t="s">
        <v>46</v>
      </c>
      <c r="T567" s="155" t="s">
        <v>3</v>
      </c>
      <c r="U567" s="153" t="s">
        <v>3</v>
      </c>
      <c r="V567" s="156" t="s">
        <v>3</v>
      </c>
      <c r="W567" s="186"/>
      <c r="X567" s="186"/>
      <c r="Y567" s="186"/>
    </row>
    <row r="568" spans="1:28" ht="13.5" thickBot="1" x14ac:dyDescent="0.25">
      <c r="A568" s="162"/>
      <c r="B568" s="122" t="s">
        <v>48</v>
      </c>
      <c r="C568" s="123" t="s">
        <v>49</v>
      </c>
      <c r="D568" s="123" t="s">
        <v>3</v>
      </c>
      <c r="E568" s="122" t="s">
        <v>48</v>
      </c>
      <c r="F568" s="123" t="s">
        <v>49</v>
      </c>
      <c r="G568" s="123" t="s">
        <v>3</v>
      </c>
      <c r="H568" s="122" t="s">
        <v>48</v>
      </c>
      <c r="I568" s="123" t="s">
        <v>49</v>
      </c>
      <c r="J568" s="123" t="s">
        <v>3</v>
      </c>
      <c r="K568" s="122" t="s">
        <v>48</v>
      </c>
      <c r="L568" s="123" t="s">
        <v>49</v>
      </c>
      <c r="M568" s="123" t="s">
        <v>3</v>
      </c>
      <c r="N568" s="122" t="s">
        <v>48</v>
      </c>
      <c r="O568" s="123" t="s">
        <v>49</v>
      </c>
      <c r="P568" s="123" t="s">
        <v>3</v>
      </c>
      <c r="Q568" s="122" t="s">
        <v>48</v>
      </c>
      <c r="R568" s="123" t="s">
        <v>49</v>
      </c>
      <c r="S568" s="123" t="s">
        <v>3</v>
      </c>
      <c r="T568" s="122" t="s">
        <v>48</v>
      </c>
      <c r="U568" s="123" t="s">
        <v>49</v>
      </c>
      <c r="V568" s="124" t="s">
        <v>3</v>
      </c>
      <c r="W568" s="187"/>
      <c r="X568" s="187"/>
      <c r="Y568" s="187"/>
    </row>
    <row r="569" spans="1:28" x14ac:dyDescent="0.2">
      <c r="A569" s="125" t="s">
        <v>4</v>
      </c>
      <c r="B569" s="126">
        <v>2492</v>
      </c>
      <c r="C569" s="127">
        <v>1683</v>
      </c>
      <c r="D569" s="127">
        <f t="shared" ref="D569:D576" si="748">SUM(B569:C569)</f>
        <v>4175</v>
      </c>
      <c r="E569" s="127">
        <v>370</v>
      </c>
      <c r="F569" s="127">
        <v>145</v>
      </c>
      <c r="G569" s="127">
        <f t="shared" ref="G569:G576" si="749">SUM(E569:F569)</f>
        <v>515</v>
      </c>
      <c r="H569" s="127">
        <v>11</v>
      </c>
      <c r="I569" s="127">
        <v>10</v>
      </c>
      <c r="J569" s="127">
        <f t="shared" ref="J569:J576" si="750">SUM(H569:I569)</f>
        <v>21</v>
      </c>
      <c r="K569" s="127">
        <v>82</v>
      </c>
      <c r="L569" s="127">
        <v>84</v>
      </c>
      <c r="M569" s="127">
        <f t="shared" ref="M569:M576" si="751">SUM(K569:L569)</f>
        <v>166</v>
      </c>
      <c r="N569" s="127">
        <v>75</v>
      </c>
      <c r="O569" s="127">
        <v>57</v>
      </c>
      <c r="P569" s="127">
        <f t="shared" ref="P569:P576" si="752">SUM(N569:O569)</f>
        <v>132</v>
      </c>
      <c r="Q569" s="127">
        <v>39</v>
      </c>
      <c r="R569" s="127">
        <v>34</v>
      </c>
      <c r="S569" s="127">
        <f t="shared" ref="S569:S576" si="753">SUM(Q569:R569)</f>
        <v>73</v>
      </c>
      <c r="T569" s="127">
        <f t="shared" ref="T569:U576" si="754">Q569+N569+K569+H569+E569+B569</f>
        <v>3069</v>
      </c>
      <c r="U569" s="127">
        <f t="shared" si="754"/>
        <v>2013</v>
      </c>
      <c r="V569" s="128">
        <f t="shared" ref="V569:V575" si="755">SUM(T569:U569)</f>
        <v>5082</v>
      </c>
    </row>
    <row r="570" spans="1:28" x14ac:dyDescent="0.2">
      <c r="A570" s="129" t="s">
        <v>6</v>
      </c>
      <c r="B570" s="130">
        <v>789</v>
      </c>
      <c r="C570" s="131">
        <v>1230</v>
      </c>
      <c r="D570" s="131">
        <f t="shared" si="748"/>
        <v>2019</v>
      </c>
      <c r="E570" s="131">
        <v>108</v>
      </c>
      <c r="F570" s="131">
        <v>67</v>
      </c>
      <c r="G570" s="131">
        <f t="shared" si="749"/>
        <v>175</v>
      </c>
      <c r="H570" s="131">
        <v>4</v>
      </c>
      <c r="I570" s="131">
        <v>4</v>
      </c>
      <c r="J570" s="131">
        <f t="shared" si="750"/>
        <v>8</v>
      </c>
      <c r="K570" s="131">
        <v>62</v>
      </c>
      <c r="L570" s="131">
        <v>60</v>
      </c>
      <c r="M570" s="131">
        <f t="shared" si="751"/>
        <v>122</v>
      </c>
      <c r="N570" s="131">
        <v>18</v>
      </c>
      <c r="O570" s="131">
        <v>27</v>
      </c>
      <c r="P570" s="131">
        <f t="shared" si="752"/>
        <v>45</v>
      </c>
      <c r="Q570" s="131">
        <v>25</v>
      </c>
      <c r="R570" s="131">
        <v>32</v>
      </c>
      <c r="S570" s="131">
        <f t="shared" si="753"/>
        <v>57</v>
      </c>
      <c r="T570" s="131">
        <f t="shared" si="754"/>
        <v>1006</v>
      </c>
      <c r="U570" s="131">
        <f t="shared" si="754"/>
        <v>1420</v>
      </c>
      <c r="V570" s="132">
        <f t="shared" si="755"/>
        <v>2426</v>
      </c>
    </row>
    <row r="571" spans="1:28" x14ac:dyDescent="0.2">
      <c r="A571" s="133" t="s">
        <v>5</v>
      </c>
      <c r="B571" s="130">
        <v>2164</v>
      </c>
      <c r="C571" s="131">
        <v>356</v>
      </c>
      <c r="D571" s="131">
        <f t="shared" si="748"/>
        <v>2520</v>
      </c>
      <c r="E571" s="131">
        <v>208</v>
      </c>
      <c r="F571" s="131">
        <v>35</v>
      </c>
      <c r="G571" s="131">
        <f t="shared" si="749"/>
        <v>243</v>
      </c>
      <c r="H571" s="131">
        <v>12</v>
      </c>
      <c r="I571" s="131">
        <v>2</v>
      </c>
      <c r="J571" s="131">
        <f t="shared" si="750"/>
        <v>14</v>
      </c>
      <c r="K571" s="131">
        <v>41</v>
      </c>
      <c r="L571" s="131">
        <v>16</v>
      </c>
      <c r="M571" s="131">
        <f t="shared" si="751"/>
        <v>57</v>
      </c>
      <c r="N571" s="131">
        <v>42</v>
      </c>
      <c r="O571" s="131">
        <v>8</v>
      </c>
      <c r="P571" s="131">
        <f t="shared" si="752"/>
        <v>50</v>
      </c>
      <c r="Q571" s="131">
        <v>13</v>
      </c>
      <c r="R571" s="131">
        <v>3</v>
      </c>
      <c r="S571" s="131">
        <f t="shared" si="753"/>
        <v>16</v>
      </c>
      <c r="T571" s="131">
        <f t="shared" si="754"/>
        <v>2480</v>
      </c>
      <c r="U571" s="131">
        <f t="shared" si="754"/>
        <v>420</v>
      </c>
      <c r="V571" s="132">
        <f t="shared" si="755"/>
        <v>2900</v>
      </c>
    </row>
    <row r="572" spans="1:28" x14ac:dyDescent="0.2">
      <c r="A572" s="133" t="s">
        <v>7</v>
      </c>
      <c r="B572" s="130">
        <v>111</v>
      </c>
      <c r="C572" s="131">
        <v>792</v>
      </c>
      <c r="D572" s="131">
        <f t="shared" si="748"/>
        <v>903</v>
      </c>
      <c r="E572" s="131">
        <v>25</v>
      </c>
      <c r="F572" s="131">
        <v>57</v>
      </c>
      <c r="G572" s="131">
        <f t="shared" si="749"/>
        <v>82</v>
      </c>
      <c r="H572" s="131">
        <v>1</v>
      </c>
      <c r="I572" s="131">
        <v>4</v>
      </c>
      <c r="J572" s="131">
        <f t="shared" si="750"/>
        <v>5</v>
      </c>
      <c r="K572" s="131">
        <v>20</v>
      </c>
      <c r="L572" s="131">
        <v>80</v>
      </c>
      <c r="M572" s="131">
        <f t="shared" si="751"/>
        <v>100</v>
      </c>
      <c r="N572" s="131">
        <v>4</v>
      </c>
      <c r="O572" s="131">
        <v>8</v>
      </c>
      <c r="P572" s="131">
        <f t="shared" si="752"/>
        <v>12</v>
      </c>
      <c r="Q572" s="131">
        <v>36</v>
      </c>
      <c r="R572" s="131">
        <v>101</v>
      </c>
      <c r="S572" s="131">
        <f t="shared" si="753"/>
        <v>137</v>
      </c>
      <c r="T572" s="131">
        <f t="shared" si="754"/>
        <v>197</v>
      </c>
      <c r="U572" s="131">
        <f t="shared" si="754"/>
        <v>1042</v>
      </c>
      <c r="V572" s="132">
        <f t="shared" si="755"/>
        <v>1239</v>
      </c>
    </row>
    <row r="573" spans="1:28" x14ac:dyDescent="0.2">
      <c r="A573" s="133" t="s">
        <v>9</v>
      </c>
      <c r="B573" s="130">
        <v>943</v>
      </c>
      <c r="C573" s="131">
        <v>428</v>
      </c>
      <c r="D573" s="131">
        <f t="shared" si="748"/>
        <v>1371</v>
      </c>
      <c r="E573" s="131">
        <v>79</v>
      </c>
      <c r="F573" s="131">
        <v>28</v>
      </c>
      <c r="G573" s="131">
        <f t="shared" si="749"/>
        <v>107</v>
      </c>
      <c r="H573" s="131">
        <v>6</v>
      </c>
      <c r="I573" s="131">
        <v>0</v>
      </c>
      <c r="J573" s="131">
        <f t="shared" si="750"/>
        <v>6</v>
      </c>
      <c r="K573" s="131">
        <v>44</v>
      </c>
      <c r="L573" s="131">
        <v>36</v>
      </c>
      <c r="M573" s="131">
        <f t="shared" si="751"/>
        <v>80</v>
      </c>
      <c r="N573" s="131">
        <v>9</v>
      </c>
      <c r="O573" s="131">
        <v>8</v>
      </c>
      <c r="P573" s="131">
        <f t="shared" si="752"/>
        <v>17</v>
      </c>
      <c r="Q573" s="131">
        <v>34</v>
      </c>
      <c r="R573" s="131">
        <v>27</v>
      </c>
      <c r="S573" s="131">
        <f t="shared" si="753"/>
        <v>61</v>
      </c>
      <c r="T573" s="131">
        <f t="shared" si="754"/>
        <v>1115</v>
      </c>
      <c r="U573" s="131">
        <f t="shared" si="754"/>
        <v>527</v>
      </c>
      <c r="V573" s="132">
        <f t="shared" si="755"/>
        <v>1642</v>
      </c>
    </row>
    <row r="574" spans="1:28" x14ac:dyDescent="0.2">
      <c r="A574" s="129" t="s">
        <v>8</v>
      </c>
      <c r="B574" s="130">
        <v>1496</v>
      </c>
      <c r="C574" s="131">
        <v>269</v>
      </c>
      <c r="D574" s="131">
        <f t="shared" si="748"/>
        <v>1765</v>
      </c>
      <c r="E574" s="131">
        <v>241</v>
      </c>
      <c r="F574" s="131">
        <v>23</v>
      </c>
      <c r="G574" s="131">
        <f t="shared" si="749"/>
        <v>264</v>
      </c>
      <c r="H574" s="131">
        <v>13</v>
      </c>
      <c r="I574" s="131">
        <v>0</v>
      </c>
      <c r="J574" s="131">
        <f t="shared" si="750"/>
        <v>13</v>
      </c>
      <c r="K574" s="131">
        <v>104</v>
      </c>
      <c r="L574" s="131">
        <v>33</v>
      </c>
      <c r="M574" s="131">
        <f t="shared" si="751"/>
        <v>137</v>
      </c>
      <c r="N574" s="131">
        <v>38</v>
      </c>
      <c r="O574" s="131">
        <v>6</v>
      </c>
      <c r="P574" s="131">
        <f t="shared" si="752"/>
        <v>44</v>
      </c>
      <c r="Q574" s="131">
        <v>11</v>
      </c>
      <c r="R574" s="131">
        <v>0</v>
      </c>
      <c r="S574" s="131">
        <f t="shared" si="753"/>
        <v>11</v>
      </c>
      <c r="T574" s="131">
        <f t="shared" si="754"/>
        <v>1903</v>
      </c>
      <c r="U574" s="131">
        <f t="shared" si="754"/>
        <v>331</v>
      </c>
      <c r="V574" s="132">
        <f t="shared" si="755"/>
        <v>2234</v>
      </c>
    </row>
    <row r="575" spans="1:28" x14ac:dyDescent="0.2">
      <c r="A575" s="137" t="s">
        <v>50</v>
      </c>
      <c r="B575" s="134">
        <v>510</v>
      </c>
      <c r="C575" s="135">
        <v>463</v>
      </c>
      <c r="D575" s="135">
        <f t="shared" si="748"/>
        <v>973</v>
      </c>
      <c r="E575" s="135">
        <v>72</v>
      </c>
      <c r="F575" s="135">
        <v>35</v>
      </c>
      <c r="G575" s="135">
        <f t="shared" si="749"/>
        <v>107</v>
      </c>
      <c r="H575" s="135">
        <v>4</v>
      </c>
      <c r="I575" s="135">
        <v>2</v>
      </c>
      <c r="J575" s="135">
        <f t="shared" si="750"/>
        <v>6</v>
      </c>
      <c r="K575" s="135">
        <v>10</v>
      </c>
      <c r="L575" s="135">
        <v>19</v>
      </c>
      <c r="M575" s="135">
        <f t="shared" si="751"/>
        <v>29</v>
      </c>
      <c r="N575" s="135">
        <v>11</v>
      </c>
      <c r="O575" s="135">
        <v>15</v>
      </c>
      <c r="P575" s="135">
        <f t="shared" si="752"/>
        <v>26</v>
      </c>
      <c r="Q575" s="135">
        <v>5</v>
      </c>
      <c r="R575" s="135">
        <v>0</v>
      </c>
      <c r="S575" s="131">
        <f t="shared" si="753"/>
        <v>5</v>
      </c>
      <c r="T575" s="135">
        <f t="shared" si="754"/>
        <v>612</v>
      </c>
      <c r="U575" s="135">
        <f t="shared" si="754"/>
        <v>534</v>
      </c>
      <c r="V575" s="136">
        <f t="shared" si="755"/>
        <v>1146</v>
      </c>
    </row>
    <row r="576" spans="1:28" ht="13.5" thickBot="1" x14ac:dyDescent="0.25">
      <c r="A576" s="138" t="s">
        <v>3</v>
      </c>
      <c r="B576" s="139">
        <f>SUM(B568:B575)</f>
        <v>8505</v>
      </c>
      <c r="C576" s="140">
        <f>SUM(C568:C575)</f>
        <v>5221</v>
      </c>
      <c r="D576" s="140">
        <f t="shared" si="748"/>
        <v>13726</v>
      </c>
      <c r="E576" s="140">
        <f>SUM(E568:E575)</f>
        <v>1103</v>
      </c>
      <c r="F576" s="140">
        <f>SUM(F568:F575)</f>
        <v>390</v>
      </c>
      <c r="G576" s="140">
        <f t="shared" si="749"/>
        <v>1493</v>
      </c>
      <c r="H576" s="140">
        <f>SUM(H568:H575)</f>
        <v>51</v>
      </c>
      <c r="I576" s="140">
        <f>SUM(I568:I575)</f>
        <v>22</v>
      </c>
      <c r="J576" s="140">
        <f t="shared" si="750"/>
        <v>73</v>
      </c>
      <c r="K576" s="140">
        <f>SUM(K568:K575)</f>
        <v>363</v>
      </c>
      <c r="L576" s="140">
        <f>SUM(L568:L575)</f>
        <v>328</v>
      </c>
      <c r="M576" s="140">
        <f t="shared" si="751"/>
        <v>691</v>
      </c>
      <c r="N576" s="140">
        <f>SUM(N568:N575)</f>
        <v>197</v>
      </c>
      <c r="O576" s="140">
        <f>SUM(O568:O575)</f>
        <v>129</v>
      </c>
      <c r="P576" s="140">
        <f t="shared" si="752"/>
        <v>326</v>
      </c>
      <c r="Q576" s="140">
        <f>SUM(Q568:Q575)</f>
        <v>163</v>
      </c>
      <c r="R576" s="140">
        <f>SUM(R568:R575)</f>
        <v>197</v>
      </c>
      <c r="S576" s="140">
        <f t="shared" si="753"/>
        <v>360</v>
      </c>
      <c r="T576" s="140">
        <f t="shared" si="754"/>
        <v>10382</v>
      </c>
      <c r="U576" s="140">
        <f t="shared" si="754"/>
        <v>6287</v>
      </c>
      <c r="V576" s="141">
        <f>SUM(V568:V575)</f>
        <v>16669</v>
      </c>
    </row>
    <row r="577" spans="1:25" ht="13.5" thickBot="1" x14ac:dyDescent="0.25"/>
    <row r="578" spans="1:25" ht="25.5" x14ac:dyDescent="0.2">
      <c r="A578" s="161" t="s">
        <v>103</v>
      </c>
      <c r="B578" s="152" t="s">
        <v>41</v>
      </c>
      <c r="C578" s="153" t="s">
        <v>41</v>
      </c>
      <c r="D578" s="154" t="s">
        <v>41</v>
      </c>
      <c r="E578" s="155" t="s">
        <v>42</v>
      </c>
      <c r="F578" s="153" t="s">
        <v>42</v>
      </c>
      <c r="G578" s="154" t="s">
        <v>42</v>
      </c>
      <c r="H578" s="157" t="s">
        <v>43</v>
      </c>
      <c r="I578" s="158" t="s">
        <v>43</v>
      </c>
      <c r="J578" s="159" t="s">
        <v>43</v>
      </c>
      <c r="K578" s="155" t="s">
        <v>44</v>
      </c>
      <c r="L578" s="153" t="s">
        <v>44</v>
      </c>
      <c r="M578" s="154" t="s">
        <v>44</v>
      </c>
      <c r="N578" s="155" t="s">
        <v>45</v>
      </c>
      <c r="O578" s="153" t="s">
        <v>45</v>
      </c>
      <c r="P578" s="154" t="s">
        <v>45</v>
      </c>
      <c r="Q578" s="155" t="s">
        <v>46</v>
      </c>
      <c r="R578" s="153" t="s">
        <v>46</v>
      </c>
      <c r="S578" s="154" t="s">
        <v>46</v>
      </c>
      <c r="T578" s="155" t="s">
        <v>3</v>
      </c>
      <c r="U578" s="153" t="s">
        <v>3</v>
      </c>
      <c r="V578" s="156" t="s">
        <v>3</v>
      </c>
      <c r="W578" s="186"/>
      <c r="X578" s="186"/>
      <c r="Y578" s="186"/>
    </row>
    <row r="579" spans="1:25" ht="13.5" thickBot="1" x14ac:dyDescent="0.25">
      <c r="A579" s="162"/>
      <c r="B579" s="122" t="s">
        <v>48</v>
      </c>
      <c r="C579" s="123" t="s">
        <v>49</v>
      </c>
      <c r="D579" s="123" t="s">
        <v>3</v>
      </c>
      <c r="E579" s="122" t="s">
        <v>48</v>
      </c>
      <c r="F579" s="123" t="s">
        <v>49</v>
      </c>
      <c r="G579" s="123" t="s">
        <v>3</v>
      </c>
      <c r="H579" s="122" t="s">
        <v>48</v>
      </c>
      <c r="I579" s="123" t="s">
        <v>49</v>
      </c>
      <c r="J579" s="123" t="s">
        <v>3</v>
      </c>
      <c r="K579" s="122" t="s">
        <v>48</v>
      </c>
      <c r="L579" s="123" t="s">
        <v>49</v>
      </c>
      <c r="M579" s="123" t="s">
        <v>3</v>
      </c>
      <c r="N579" s="122" t="s">
        <v>48</v>
      </c>
      <c r="O579" s="123" t="s">
        <v>49</v>
      </c>
      <c r="P579" s="123" t="s">
        <v>3</v>
      </c>
      <c r="Q579" s="122" t="s">
        <v>48</v>
      </c>
      <c r="R579" s="123" t="s">
        <v>49</v>
      </c>
      <c r="S579" s="123" t="s">
        <v>3</v>
      </c>
      <c r="T579" s="122" t="s">
        <v>48</v>
      </c>
      <c r="U579" s="123" t="s">
        <v>49</v>
      </c>
      <c r="V579" s="124" t="s">
        <v>3</v>
      </c>
      <c r="W579" s="187"/>
      <c r="X579" s="187"/>
      <c r="Y579" s="187"/>
    </row>
    <row r="580" spans="1:25" x14ac:dyDescent="0.2">
      <c r="A580" s="125" t="s">
        <v>4</v>
      </c>
      <c r="B580" s="126">
        <v>558</v>
      </c>
      <c r="C580" s="127">
        <v>364</v>
      </c>
      <c r="D580" s="127">
        <f t="shared" ref="D580:D587" si="756">SUM(B580:C580)</f>
        <v>922</v>
      </c>
      <c r="E580" s="127">
        <v>60</v>
      </c>
      <c r="F580" s="127">
        <v>19</v>
      </c>
      <c r="G580" s="127">
        <f t="shared" ref="G580:G587" si="757">SUM(E580:F580)</f>
        <v>79</v>
      </c>
      <c r="H580" s="127">
        <v>1</v>
      </c>
      <c r="I580" s="127">
        <v>0</v>
      </c>
      <c r="J580" s="127">
        <f t="shared" ref="J580:J587" si="758">SUM(H580:I580)</f>
        <v>1</v>
      </c>
      <c r="K580" s="127">
        <v>24</v>
      </c>
      <c r="L580" s="127">
        <v>19</v>
      </c>
      <c r="M580" s="127">
        <f t="shared" ref="M580:M587" si="759">SUM(K580:L580)</f>
        <v>43</v>
      </c>
      <c r="N580" s="127">
        <v>18</v>
      </c>
      <c r="O580" s="127">
        <v>10</v>
      </c>
      <c r="P580" s="127">
        <f t="shared" ref="P580:P587" si="760">SUM(N580:O580)</f>
        <v>28</v>
      </c>
      <c r="Q580" s="127">
        <v>0</v>
      </c>
      <c r="R580" s="127">
        <v>7</v>
      </c>
      <c r="S580" s="127">
        <f t="shared" ref="S580:S587" si="761">SUM(Q580:R580)</f>
        <v>7</v>
      </c>
      <c r="T580" s="127">
        <f t="shared" ref="T580:U587" si="762">Q580+N580+K580+H580+E580+B580</f>
        <v>661</v>
      </c>
      <c r="U580" s="127">
        <f t="shared" si="762"/>
        <v>419</v>
      </c>
      <c r="V580" s="128">
        <f t="shared" ref="V580:V586" si="763">SUM(T580:U580)</f>
        <v>1080</v>
      </c>
    </row>
    <row r="581" spans="1:25" x14ac:dyDescent="0.2">
      <c r="A581" s="129" t="s">
        <v>6</v>
      </c>
      <c r="B581" s="130">
        <v>235</v>
      </c>
      <c r="C581" s="131">
        <v>304</v>
      </c>
      <c r="D581" s="131">
        <f t="shared" si="756"/>
        <v>539</v>
      </c>
      <c r="E581" s="131">
        <v>17</v>
      </c>
      <c r="F581" s="131">
        <v>14</v>
      </c>
      <c r="G581" s="131">
        <f t="shared" si="757"/>
        <v>31</v>
      </c>
      <c r="H581" s="131">
        <v>3</v>
      </c>
      <c r="I581" s="131">
        <v>1</v>
      </c>
      <c r="J581" s="131">
        <f t="shared" si="758"/>
        <v>4</v>
      </c>
      <c r="K581" s="131">
        <v>19</v>
      </c>
      <c r="L581" s="131">
        <v>22</v>
      </c>
      <c r="M581" s="131">
        <f t="shared" si="759"/>
        <v>41</v>
      </c>
      <c r="N581" s="131">
        <v>7</v>
      </c>
      <c r="O581" s="131">
        <v>6</v>
      </c>
      <c r="P581" s="131">
        <f t="shared" si="760"/>
        <v>13</v>
      </c>
      <c r="Q581" s="131">
        <v>4</v>
      </c>
      <c r="R581" s="131">
        <v>8</v>
      </c>
      <c r="S581" s="131">
        <f t="shared" si="761"/>
        <v>12</v>
      </c>
      <c r="T581" s="131">
        <f t="shared" si="762"/>
        <v>285</v>
      </c>
      <c r="U581" s="131">
        <f t="shared" si="762"/>
        <v>355</v>
      </c>
      <c r="V581" s="132">
        <f t="shared" si="763"/>
        <v>640</v>
      </c>
    </row>
    <row r="582" spans="1:25" x14ac:dyDescent="0.2">
      <c r="A582" s="133" t="s">
        <v>5</v>
      </c>
      <c r="B582" s="130">
        <v>694</v>
      </c>
      <c r="C582" s="131">
        <v>122</v>
      </c>
      <c r="D582" s="131">
        <f t="shared" si="756"/>
        <v>816</v>
      </c>
      <c r="E582" s="131">
        <v>65</v>
      </c>
      <c r="F582" s="131">
        <v>7</v>
      </c>
      <c r="G582" s="131">
        <f t="shared" si="757"/>
        <v>72</v>
      </c>
      <c r="H582" s="131">
        <v>2</v>
      </c>
      <c r="I582" s="131">
        <v>1</v>
      </c>
      <c r="J582" s="131">
        <f t="shared" si="758"/>
        <v>3</v>
      </c>
      <c r="K582" s="131">
        <v>14</v>
      </c>
      <c r="L582" s="131">
        <v>1</v>
      </c>
      <c r="M582" s="131">
        <f t="shared" si="759"/>
        <v>15</v>
      </c>
      <c r="N582" s="131">
        <v>16</v>
      </c>
      <c r="O582" s="131">
        <v>1</v>
      </c>
      <c r="P582" s="131">
        <f t="shared" si="760"/>
        <v>17</v>
      </c>
      <c r="Q582" s="131">
        <v>4</v>
      </c>
      <c r="R582" s="131">
        <v>0</v>
      </c>
      <c r="S582" s="131">
        <f t="shared" si="761"/>
        <v>4</v>
      </c>
      <c r="T582" s="131">
        <f t="shared" si="762"/>
        <v>795</v>
      </c>
      <c r="U582" s="131">
        <f t="shared" si="762"/>
        <v>132</v>
      </c>
      <c r="V582" s="132">
        <f t="shared" si="763"/>
        <v>927</v>
      </c>
    </row>
    <row r="583" spans="1:25" x14ac:dyDescent="0.2">
      <c r="A583" s="133" t="s">
        <v>7</v>
      </c>
      <c r="B583" s="130">
        <v>39</v>
      </c>
      <c r="C583" s="131">
        <v>179</v>
      </c>
      <c r="D583" s="131">
        <f t="shared" si="756"/>
        <v>218</v>
      </c>
      <c r="E583" s="131">
        <v>7</v>
      </c>
      <c r="F583" s="131">
        <v>11</v>
      </c>
      <c r="G583" s="131">
        <f t="shared" si="757"/>
        <v>18</v>
      </c>
      <c r="H583" s="131">
        <v>0</v>
      </c>
      <c r="I583" s="131">
        <v>1</v>
      </c>
      <c r="J583" s="131">
        <f t="shared" si="758"/>
        <v>1</v>
      </c>
      <c r="K583" s="131">
        <v>6</v>
      </c>
      <c r="L583" s="131">
        <v>26</v>
      </c>
      <c r="M583" s="131">
        <f t="shared" si="759"/>
        <v>32</v>
      </c>
      <c r="N583" s="131">
        <v>1</v>
      </c>
      <c r="O583" s="131">
        <v>2</v>
      </c>
      <c r="P583" s="131">
        <f t="shared" si="760"/>
        <v>3</v>
      </c>
      <c r="Q583" s="131">
        <v>8</v>
      </c>
      <c r="R583" s="131">
        <v>17</v>
      </c>
      <c r="S583" s="131">
        <f t="shared" si="761"/>
        <v>25</v>
      </c>
      <c r="T583" s="131">
        <f t="shared" si="762"/>
        <v>61</v>
      </c>
      <c r="U583" s="131">
        <f t="shared" si="762"/>
        <v>236</v>
      </c>
      <c r="V583" s="132">
        <f t="shared" si="763"/>
        <v>297</v>
      </c>
    </row>
    <row r="584" spans="1:25" x14ac:dyDescent="0.2">
      <c r="A584" s="133" t="s">
        <v>9</v>
      </c>
      <c r="B584" s="130">
        <v>173</v>
      </c>
      <c r="C584" s="131">
        <v>81</v>
      </c>
      <c r="D584" s="131">
        <f t="shared" si="756"/>
        <v>254</v>
      </c>
      <c r="E584" s="131">
        <v>8</v>
      </c>
      <c r="F584" s="131">
        <v>3</v>
      </c>
      <c r="G584" s="131">
        <f t="shared" si="757"/>
        <v>11</v>
      </c>
      <c r="H584" s="131">
        <v>2</v>
      </c>
      <c r="I584" s="131">
        <v>1</v>
      </c>
      <c r="J584" s="131">
        <f t="shared" si="758"/>
        <v>3</v>
      </c>
      <c r="K584" s="131">
        <v>12</v>
      </c>
      <c r="L584" s="131">
        <v>9</v>
      </c>
      <c r="M584" s="131">
        <f t="shared" si="759"/>
        <v>21</v>
      </c>
      <c r="N584" s="131">
        <v>3</v>
      </c>
      <c r="O584" s="131">
        <v>2</v>
      </c>
      <c r="P584" s="131">
        <f t="shared" si="760"/>
        <v>5</v>
      </c>
      <c r="Q584" s="131">
        <v>9</v>
      </c>
      <c r="R584" s="131">
        <v>10</v>
      </c>
      <c r="S584" s="131">
        <f t="shared" si="761"/>
        <v>19</v>
      </c>
      <c r="T584" s="131">
        <f t="shared" si="762"/>
        <v>207</v>
      </c>
      <c r="U584" s="131">
        <f t="shared" si="762"/>
        <v>106</v>
      </c>
      <c r="V584" s="132">
        <f t="shared" si="763"/>
        <v>313</v>
      </c>
    </row>
    <row r="585" spans="1:25" x14ac:dyDescent="0.2">
      <c r="A585" s="129" t="s">
        <v>8</v>
      </c>
      <c r="B585" s="130">
        <v>349</v>
      </c>
      <c r="C585" s="131">
        <v>58</v>
      </c>
      <c r="D585" s="131">
        <f t="shared" si="756"/>
        <v>407</v>
      </c>
      <c r="E585" s="131">
        <v>60</v>
      </c>
      <c r="F585" s="131">
        <v>7</v>
      </c>
      <c r="G585" s="131">
        <f t="shared" si="757"/>
        <v>67</v>
      </c>
      <c r="H585" s="131">
        <v>2</v>
      </c>
      <c r="I585" s="131">
        <v>0</v>
      </c>
      <c r="J585" s="131">
        <f t="shared" si="758"/>
        <v>2</v>
      </c>
      <c r="K585" s="131">
        <v>27</v>
      </c>
      <c r="L585" s="131">
        <v>9</v>
      </c>
      <c r="M585" s="131">
        <f t="shared" si="759"/>
        <v>36</v>
      </c>
      <c r="N585" s="131">
        <v>10</v>
      </c>
      <c r="O585" s="131">
        <v>3</v>
      </c>
      <c r="P585" s="131">
        <f t="shared" si="760"/>
        <v>13</v>
      </c>
      <c r="Q585" s="131">
        <v>3</v>
      </c>
      <c r="R585" s="131">
        <v>2</v>
      </c>
      <c r="S585" s="131">
        <f t="shared" si="761"/>
        <v>5</v>
      </c>
      <c r="T585" s="131">
        <f t="shared" si="762"/>
        <v>451</v>
      </c>
      <c r="U585" s="131">
        <f t="shared" si="762"/>
        <v>79</v>
      </c>
      <c r="V585" s="132">
        <f t="shared" si="763"/>
        <v>530</v>
      </c>
    </row>
    <row r="586" spans="1:25" x14ac:dyDescent="0.2">
      <c r="A586" s="137" t="s">
        <v>50</v>
      </c>
      <c r="B586" s="134">
        <v>63</v>
      </c>
      <c r="C586" s="135">
        <v>51</v>
      </c>
      <c r="D586" s="135">
        <f t="shared" si="756"/>
        <v>114</v>
      </c>
      <c r="E586" s="135">
        <v>10</v>
      </c>
      <c r="F586" s="135">
        <v>6</v>
      </c>
      <c r="G586" s="135">
        <f t="shared" si="757"/>
        <v>16</v>
      </c>
      <c r="H586" s="135">
        <v>1</v>
      </c>
      <c r="I586" s="135">
        <v>0</v>
      </c>
      <c r="J586" s="135">
        <f t="shared" si="758"/>
        <v>1</v>
      </c>
      <c r="K586" s="135">
        <v>1</v>
      </c>
      <c r="L586" s="135">
        <v>1</v>
      </c>
      <c r="M586" s="135">
        <f t="shared" si="759"/>
        <v>2</v>
      </c>
      <c r="N586" s="135">
        <v>1</v>
      </c>
      <c r="O586" s="135">
        <v>5</v>
      </c>
      <c r="P586" s="135">
        <f t="shared" si="760"/>
        <v>6</v>
      </c>
      <c r="Q586" s="135">
        <v>0</v>
      </c>
      <c r="R586" s="135">
        <v>0</v>
      </c>
      <c r="S586" s="131">
        <f t="shared" si="761"/>
        <v>0</v>
      </c>
      <c r="T586" s="135">
        <f t="shared" si="762"/>
        <v>76</v>
      </c>
      <c r="U586" s="135">
        <f t="shared" si="762"/>
        <v>63</v>
      </c>
      <c r="V586" s="136">
        <f t="shared" si="763"/>
        <v>139</v>
      </c>
    </row>
    <row r="587" spans="1:25" ht="13.5" thickBot="1" x14ac:dyDescent="0.25">
      <c r="A587" s="138" t="s">
        <v>3</v>
      </c>
      <c r="B587" s="139">
        <f>SUM(B579:B586)</f>
        <v>2111</v>
      </c>
      <c r="C587" s="140">
        <f>SUM(C579:C586)</f>
        <v>1159</v>
      </c>
      <c r="D587" s="140">
        <f t="shared" si="756"/>
        <v>3270</v>
      </c>
      <c r="E587" s="140">
        <f>SUM(E579:E586)</f>
        <v>227</v>
      </c>
      <c r="F587" s="140">
        <f>SUM(F579:F586)</f>
        <v>67</v>
      </c>
      <c r="G587" s="140">
        <f t="shared" si="757"/>
        <v>294</v>
      </c>
      <c r="H587" s="140">
        <f>SUM(H579:H586)</f>
        <v>11</v>
      </c>
      <c r="I587" s="140">
        <f>SUM(I579:I586)</f>
        <v>4</v>
      </c>
      <c r="J587" s="140">
        <f t="shared" si="758"/>
        <v>15</v>
      </c>
      <c r="K587" s="140">
        <f>SUM(K579:K586)</f>
        <v>103</v>
      </c>
      <c r="L587" s="140">
        <f>SUM(L579:L586)</f>
        <v>87</v>
      </c>
      <c r="M587" s="140">
        <f t="shared" si="759"/>
        <v>190</v>
      </c>
      <c r="N587" s="140">
        <f>SUM(N579:N586)</f>
        <v>56</v>
      </c>
      <c r="O587" s="140">
        <f>SUM(O579:O586)</f>
        <v>29</v>
      </c>
      <c r="P587" s="140">
        <f t="shared" si="760"/>
        <v>85</v>
      </c>
      <c r="Q587" s="140">
        <f>SUM(Q579:Q586)</f>
        <v>28</v>
      </c>
      <c r="R587" s="140">
        <f>SUM(R579:R586)</f>
        <v>44</v>
      </c>
      <c r="S587" s="140">
        <f t="shared" si="761"/>
        <v>72</v>
      </c>
      <c r="T587" s="140">
        <f t="shared" si="762"/>
        <v>2536</v>
      </c>
      <c r="U587" s="140">
        <f t="shared" si="762"/>
        <v>1390</v>
      </c>
      <c r="V587" s="141">
        <f>SUM(V579:V586)</f>
        <v>3926</v>
      </c>
    </row>
    <row r="589" spans="1:25" ht="13.5" thickBot="1" x14ac:dyDescent="0.25">
      <c r="A589" s="118" t="s">
        <v>118</v>
      </c>
    </row>
    <row r="590" spans="1:25" ht="25.5" x14ac:dyDescent="0.2">
      <c r="A590" s="161" t="s">
        <v>119</v>
      </c>
      <c r="B590" s="152" t="s">
        <v>41</v>
      </c>
      <c r="C590" s="153" t="s">
        <v>41</v>
      </c>
      <c r="D590" s="154" t="s">
        <v>41</v>
      </c>
      <c r="E590" s="155" t="s">
        <v>42</v>
      </c>
      <c r="F590" s="153" t="s">
        <v>42</v>
      </c>
      <c r="G590" s="154" t="s">
        <v>42</v>
      </c>
      <c r="H590" s="157" t="s">
        <v>43</v>
      </c>
      <c r="I590" s="158" t="s">
        <v>43</v>
      </c>
      <c r="J590" s="159" t="s">
        <v>43</v>
      </c>
      <c r="K590" s="155" t="s">
        <v>44</v>
      </c>
      <c r="L590" s="153" t="s">
        <v>44</v>
      </c>
      <c r="M590" s="154" t="s">
        <v>44</v>
      </c>
      <c r="N590" s="155" t="s">
        <v>45</v>
      </c>
      <c r="O590" s="153" t="s">
        <v>45</v>
      </c>
      <c r="P590" s="154" t="s">
        <v>45</v>
      </c>
      <c r="Q590" s="155" t="s">
        <v>46</v>
      </c>
      <c r="R590" s="153" t="s">
        <v>46</v>
      </c>
      <c r="S590" s="154" t="s">
        <v>46</v>
      </c>
      <c r="T590" s="155" t="s">
        <v>3</v>
      </c>
      <c r="U590" s="153" t="s">
        <v>3</v>
      </c>
      <c r="V590" s="156" t="s">
        <v>3</v>
      </c>
      <c r="W590" s="186"/>
      <c r="X590" s="186"/>
      <c r="Y590" s="186"/>
    </row>
    <row r="591" spans="1:25" ht="13.5" thickBot="1" x14ac:dyDescent="0.25">
      <c r="A591" s="162"/>
      <c r="B591" s="122" t="s">
        <v>48</v>
      </c>
      <c r="C591" s="123" t="s">
        <v>49</v>
      </c>
      <c r="D591" s="123" t="s">
        <v>3</v>
      </c>
      <c r="E591" s="122" t="s">
        <v>48</v>
      </c>
      <c r="F591" s="123" t="s">
        <v>49</v>
      </c>
      <c r="G591" s="123" t="s">
        <v>3</v>
      </c>
      <c r="H591" s="122" t="s">
        <v>48</v>
      </c>
      <c r="I591" s="123" t="s">
        <v>49</v>
      </c>
      <c r="J591" s="123" t="s">
        <v>3</v>
      </c>
      <c r="K591" s="122" t="s">
        <v>48</v>
      </c>
      <c r="L591" s="123" t="s">
        <v>49</v>
      </c>
      <c r="M591" s="123" t="s">
        <v>3</v>
      </c>
      <c r="N591" s="122" t="s">
        <v>48</v>
      </c>
      <c r="O591" s="123" t="s">
        <v>49</v>
      </c>
      <c r="P591" s="123" t="s">
        <v>3</v>
      </c>
      <c r="Q591" s="122" t="s">
        <v>48</v>
      </c>
      <c r="R591" s="123" t="s">
        <v>49</v>
      </c>
      <c r="S591" s="123" t="s">
        <v>3</v>
      </c>
      <c r="T591" s="122" t="s">
        <v>48</v>
      </c>
      <c r="U591" s="123" t="s">
        <v>49</v>
      </c>
      <c r="V591" s="124" t="s">
        <v>3</v>
      </c>
      <c r="W591" s="187"/>
      <c r="X591" s="187"/>
      <c r="Y591" s="187"/>
    </row>
    <row r="592" spans="1:25" x14ac:dyDescent="0.2">
      <c r="A592" s="125" t="s">
        <v>4</v>
      </c>
      <c r="B592" s="126">
        <v>894</v>
      </c>
      <c r="C592" s="127">
        <v>524</v>
      </c>
      <c r="D592" s="127">
        <f t="shared" ref="D592:D599" si="764">SUM(B592:C592)</f>
        <v>1418</v>
      </c>
      <c r="E592" s="127">
        <v>82</v>
      </c>
      <c r="F592" s="127">
        <v>23</v>
      </c>
      <c r="G592" s="127">
        <f t="shared" ref="G592:G599" si="765">SUM(E592:F592)</f>
        <v>105</v>
      </c>
      <c r="H592" s="127">
        <v>3</v>
      </c>
      <c r="I592" s="127">
        <v>5</v>
      </c>
      <c r="J592" s="127">
        <f t="shared" ref="J592:J599" si="766">SUM(H592:I592)</f>
        <v>8</v>
      </c>
      <c r="K592" s="127">
        <v>31</v>
      </c>
      <c r="L592" s="127">
        <v>32</v>
      </c>
      <c r="M592" s="127">
        <f t="shared" ref="M592:M599" si="767">SUM(K592:L592)</f>
        <v>63</v>
      </c>
      <c r="N592" s="127">
        <v>28</v>
      </c>
      <c r="O592" s="127">
        <v>10</v>
      </c>
      <c r="P592" s="127">
        <f t="shared" ref="P592:P599" si="768">SUM(N592:O592)</f>
        <v>38</v>
      </c>
      <c r="Q592" s="127">
        <v>8</v>
      </c>
      <c r="R592" s="127">
        <v>14</v>
      </c>
      <c r="S592" s="127">
        <f t="shared" ref="S592:S599" si="769">SUM(Q592:R592)</f>
        <v>22</v>
      </c>
      <c r="T592" s="127">
        <f t="shared" ref="T592:U599" si="770">Q592+N592+K592+H592+E592+B592</f>
        <v>1046</v>
      </c>
      <c r="U592" s="127">
        <f t="shared" si="770"/>
        <v>608</v>
      </c>
      <c r="V592" s="128">
        <f t="shared" ref="V592:V598" si="771">SUM(T592:U592)</f>
        <v>1654</v>
      </c>
    </row>
    <row r="593" spans="1:25" x14ac:dyDescent="0.2">
      <c r="A593" s="129" t="s">
        <v>6</v>
      </c>
      <c r="B593" s="130">
        <v>350</v>
      </c>
      <c r="C593" s="131">
        <v>507</v>
      </c>
      <c r="D593" s="131">
        <f t="shared" si="764"/>
        <v>857</v>
      </c>
      <c r="E593" s="131">
        <v>29</v>
      </c>
      <c r="F593" s="131">
        <v>15</v>
      </c>
      <c r="G593" s="131">
        <f t="shared" si="765"/>
        <v>44</v>
      </c>
      <c r="H593" s="131">
        <v>3</v>
      </c>
      <c r="I593" s="131">
        <v>4</v>
      </c>
      <c r="J593" s="131">
        <f t="shared" si="766"/>
        <v>7</v>
      </c>
      <c r="K593" s="131">
        <v>34</v>
      </c>
      <c r="L593" s="131">
        <v>34</v>
      </c>
      <c r="M593" s="131">
        <f t="shared" si="767"/>
        <v>68</v>
      </c>
      <c r="N593" s="131">
        <v>7</v>
      </c>
      <c r="O593" s="131">
        <v>9</v>
      </c>
      <c r="P593" s="131">
        <f t="shared" si="768"/>
        <v>16</v>
      </c>
      <c r="Q593" s="131">
        <v>12</v>
      </c>
      <c r="R593" s="131">
        <v>22</v>
      </c>
      <c r="S593" s="131">
        <f t="shared" si="769"/>
        <v>34</v>
      </c>
      <c r="T593" s="131">
        <f t="shared" si="770"/>
        <v>435</v>
      </c>
      <c r="U593" s="131">
        <f t="shared" si="770"/>
        <v>591</v>
      </c>
      <c r="V593" s="132">
        <f t="shared" si="771"/>
        <v>1026</v>
      </c>
    </row>
    <row r="594" spans="1:25" x14ac:dyDescent="0.2">
      <c r="A594" s="133" t="s">
        <v>5</v>
      </c>
      <c r="B594" s="130">
        <v>1200</v>
      </c>
      <c r="C594" s="131">
        <v>209</v>
      </c>
      <c r="D594" s="131">
        <f t="shared" si="764"/>
        <v>1409</v>
      </c>
      <c r="E594" s="131">
        <v>107</v>
      </c>
      <c r="F594" s="131">
        <v>18</v>
      </c>
      <c r="G594" s="131">
        <f t="shared" si="765"/>
        <v>125</v>
      </c>
      <c r="H594" s="131">
        <v>5</v>
      </c>
      <c r="I594" s="131">
        <v>0</v>
      </c>
      <c r="J594" s="131">
        <f t="shared" si="766"/>
        <v>5</v>
      </c>
      <c r="K594" s="131">
        <v>23</v>
      </c>
      <c r="L594" s="131">
        <v>7</v>
      </c>
      <c r="M594" s="131">
        <f t="shared" si="767"/>
        <v>30</v>
      </c>
      <c r="N594" s="131">
        <v>21</v>
      </c>
      <c r="O594" s="131">
        <v>7</v>
      </c>
      <c r="P594" s="131">
        <f t="shared" si="768"/>
        <v>28</v>
      </c>
      <c r="Q594" s="131">
        <v>8</v>
      </c>
      <c r="R594" s="131">
        <v>1</v>
      </c>
      <c r="S594" s="131">
        <f t="shared" si="769"/>
        <v>9</v>
      </c>
      <c r="T594" s="131">
        <f t="shared" si="770"/>
        <v>1364</v>
      </c>
      <c r="U594" s="131">
        <f t="shared" si="770"/>
        <v>242</v>
      </c>
      <c r="V594" s="132">
        <f t="shared" si="771"/>
        <v>1606</v>
      </c>
    </row>
    <row r="595" spans="1:25" x14ac:dyDescent="0.2">
      <c r="A595" s="133" t="s">
        <v>7</v>
      </c>
      <c r="B595" s="130">
        <v>36</v>
      </c>
      <c r="C595" s="131">
        <v>279</v>
      </c>
      <c r="D595" s="131">
        <f t="shared" si="764"/>
        <v>315</v>
      </c>
      <c r="E595" s="131">
        <v>8</v>
      </c>
      <c r="F595" s="131">
        <v>18</v>
      </c>
      <c r="G595" s="131">
        <f t="shared" si="765"/>
        <v>26</v>
      </c>
      <c r="H595" s="131">
        <v>0</v>
      </c>
      <c r="I595" s="131">
        <v>1</v>
      </c>
      <c r="J595" s="131">
        <f t="shared" si="766"/>
        <v>1</v>
      </c>
      <c r="K595" s="131">
        <v>10</v>
      </c>
      <c r="L595" s="131">
        <v>31</v>
      </c>
      <c r="M595" s="131">
        <f t="shared" si="767"/>
        <v>41</v>
      </c>
      <c r="N595" s="131">
        <v>2</v>
      </c>
      <c r="O595" s="131">
        <v>2</v>
      </c>
      <c r="P595" s="131">
        <f t="shared" si="768"/>
        <v>4</v>
      </c>
      <c r="Q595" s="131">
        <v>7</v>
      </c>
      <c r="R595" s="131">
        <v>26</v>
      </c>
      <c r="S595" s="131">
        <f t="shared" si="769"/>
        <v>33</v>
      </c>
      <c r="T595" s="131">
        <f t="shared" si="770"/>
        <v>63</v>
      </c>
      <c r="U595" s="131">
        <f t="shared" si="770"/>
        <v>357</v>
      </c>
      <c r="V595" s="132">
        <f t="shared" si="771"/>
        <v>420</v>
      </c>
    </row>
    <row r="596" spans="1:25" x14ac:dyDescent="0.2">
      <c r="A596" s="133" t="s">
        <v>9</v>
      </c>
      <c r="B596" s="130">
        <v>399</v>
      </c>
      <c r="C596" s="131">
        <v>143</v>
      </c>
      <c r="D596" s="131">
        <f t="shared" si="764"/>
        <v>542</v>
      </c>
      <c r="E596" s="131">
        <v>16</v>
      </c>
      <c r="F596" s="131">
        <v>4</v>
      </c>
      <c r="G596" s="131">
        <f t="shared" si="765"/>
        <v>20</v>
      </c>
      <c r="H596" s="131">
        <v>2</v>
      </c>
      <c r="I596" s="131">
        <v>0</v>
      </c>
      <c r="J596" s="131">
        <f t="shared" si="766"/>
        <v>2</v>
      </c>
      <c r="K596" s="131">
        <v>26</v>
      </c>
      <c r="L596" s="131">
        <v>12</v>
      </c>
      <c r="M596" s="131">
        <f t="shared" si="767"/>
        <v>38</v>
      </c>
      <c r="N596" s="131">
        <v>4</v>
      </c>
      <c r="O596" s="131">
        <v>3</v>
      </c>
      <c r="P596" s="131">
        <f t="shared" si="768"/>
        <v>7</v>
      </c>
      <c r="Q596" s="131">
        <v>11</v>
      </c>
      <c r="R596" s="131">
        <v>11</v>
      </c>
      <c r="S596" s="131">
        <f t="shared" si="769"/>
        <v>22</v>
      </c>
      <c r="T596" s="131">
        <f t="shared" si="770"/>
        <v>458</v>
      </c>
      <c r="U596" s="131">
        <f t="shared" si="770"/>
        <v>173</v>
      </c>
      <c r="V596" s="132">
        <f t="shared" si="771"/>
        <v>631</v>
      </c>
    </row>
    <row r="597" spans="1:25" x14ac:dyDescent="0.2">
      <c r="A597" s="129" t="s">
        <v>8</v>
      </c>
      <c r="B597" s="130">
        <v>589</v>
      </c>
      <c r="C597" s="131">
        <v>104</v>
      </c>
      <c r="D597" s="131">
        <f t="shared" si="764"/>
        <v>693</v>
      </c>
      <c r="E597" s="131">
        <v>84</v>
      </c>
      <c r="F597" s="131">
        <v>8</v>
      </c>
      <c r="G597" s="131">
        <f t="shared" si="765"/>
        <v>92</v>
      </c>
      <c r="H597" s="131">
        <v>5</v>
      </c>
      <c r="I597" s="131">
        <v>0</v>
      </c>
      <c r="J597" s="131">
        <f t="shared" si="766"/>
        <v>5</v>
      </c>
      <c r="K597" s="131">
        <v>39</v>
      </c>
      <c r="L597" s="131">
        <v>8</v>
      </c>
      <c r="M597" s="131">
        <f t="shared" si="767"/>
        <v>47</v>
      </c>
      <c r="N597" s="131">
        <v>14</v>
      </c>
      <c r="O597" s="131">
        <v>5</v>
      </c>
      <c r="P597" s="131">
        <f t="shared" si="768"/>
        <v>19</v>
      </c>
      <c r="Q597" s="131">
        <v>4</v>
      </c>
      <c r="R597" s="131">
        <v>2</v>
      </c>
      <c r="S597" s="131">
        <f t="shared" si="769"/>
        <v>6</v>
      </c>
      <c r="T597" s="131">
        <f t="shared" si="770"/>
        <v>735</v>
      </c>
      <c r="U597" s="131">
        <f t="shared" si="770"/>
        <v>127</v>
      </c>
      <c r="V597" s="132">
        <f t="shared" si="771"/>
        <v>862</v>
      </c>
    </row>
    <row r="598" spans="1:25" x14ac:dyDescent="0.2">
      <c r="A598" s="137" t="s">
        <v>50</v>
      </c>
      <c r="B598" s="134">
        <v>122</v>
      </c>
      <c r="C598" s="135">
        <v>90</v>
      </c>
      <c r="D598" s="135">
        <f t="shared" si="764"/>
        <v>212</v>
      </c>
      <c r="E598" s="135">
        <v>12</v>
      </c>
      <c r="F598" s="135">
        <v>9</v>
      </c>
      <c r="G598" s="135">
        <f t="shared" si="765"/>
        <v>21</v>
      </c>
      <c r="H598" s="135">
        <v>1</v>
      </c>
      <c r="I598" s="135">
        <v>1</v>
      </c>
      <c r="J598" s="135">
        <f t="shared" si="766"/>
        <v>2</v>
      </c>
      <c r="K598" s="135">
        <v>3</v>
      </c>
      <c r="L598" s="135">
        <v>6</v>
      </c>
      <c r="M598" s="135">
        <f t="shared" si="767"/>
        <v>9</v>
      </c>
      <c r="N598" s="135">
        <v>4</v>
      </c>
      <c r="O598" s="135">
        <v>6</v>
      </c>
      <c r="P598" s="135">
        <f t="shared" si="768"/>
        <v>10</v>
      </c>
      <c r="Q598" s="135">
        <v>0</v>
      </c>
      <c r="R598" s="135">
        <v>0</v>
      </c>
      <c r="S598" s="131">
        <f t="shared" si="769"/>
        <v>0</v>
      </c>
      <c r="T598" s="135">
        <f t="shared" si="770"/>
        <v>142</v>
      </c>
      <c r="U598" s="135">
        <f t="shared" si="770"/>
        <v>112</v>
      </c>
      <c r="V598" s="136">
        <f t="shared" si="771"/>
        <v>254</v>
      </c>
    </row>
    <row r="599" spans="1:25" ht="13.5" thickBot="1" x14ac:dyDescent="0.25">
      <c r="A599" s="138" t="s">
        <v>3</v>
      </c>
      <c r="B599" s="139">
        <f>SUM(B591:B598)</f>
        <v>3590</v>
      </c>
      <c r="C599" s="140">
        <f>SUM(C591:C598)</f>
        <v>1856</v>
      </c>
      <c r="D599" s="140">
        <f t="shared" si="764"/>
        <v>5446</v>
      </c>
      <c r="E599" s="140">
        <f>SUM(E591:E598)</f>
        <v>338</v>
      </c>
      <c r="F599" s="140">
        <f>SUM(F591:F598)</f>
        <v>95</v>
      </c>
      <c r="G599" s="140">
        <f t="shared" si="765"/>
        <v>433</v>
      </c>
      <c r="H599" s="140">
        <f>SUM(H591:H598)</f>
        <v>19</v>
      </c>
      <c r="I599" s="140">
        <f>SUM(I591:I598)</f>
        <v>11</v>
      </c>
      <c r="J599" s="140">
        <f t="shared" si="766"/>
        <v>30</v>
      </c>
      <c r="K599" s="140">
        <f>SUM(K591:K598)</f>
        <v>166</v>
      </c>
      <c r="L599" s="140">
        <f>SUM(L591:L598)</f>
        <v>130</v>
      </c>
      <c r="M599" s="140">
        <f t="shared" si="767"/>
        <v>296</v>
      </c>
      <c r="N599" s="140">
        <f>SUM(N591:N598)</f>
        <v>80</v>
      </c>
      <c r="O599" s="140">
        <f>SUM(O591:O598)</f>
        <v>42</v>
      </c>
      <c r="P599" s="140">
        <f t="shared" si="768"/>
        <v>122</v>
      </c>
      <c r="Q599" s="140">
        <f>SUM(Q591:Q598)</f>
        <v>50</v>
      </c>
      <c r="R599" s="140">
        <f>SUM(R591:R598)</f>
        <v>76</v>
      </c>
      <c r="S599" s="140">
        <f t="shared" si="769"/>
        <v>126</v>
      </c>
      <c r="T599" s="140">
        <f t="shared" si="770"/>
        <v>4243</v>
      </c>
      <c r="U599" s="140">
        <f t="shared" si="770"/>
        <v>2210</v>
      </c>
      <c r="V599" s="141">
        <f>SUM(V591:V598)</f>
        <v>6453</v>
      </c>
    </row>
    <row r="600" spans="1:25" ht="13.5" thickBot="1" x14ac:dyDescent="0.25"/>
    <row r="601" spans="1:25" ht="25.5" x14ac:dyDescent="0.2">
      <c r="A601" s="161" t="s">
        <v>70</v>
      </c>
      <c r="B601" s="152" t="s">
        <v>41</v>
      </c>
      <c r="C601" s="153" t="s">
        <v>41</v>
      </c>
      <c r="D601" s="154" t="s">
        <v>41</v>
      </c>
      <c r="E601" s="155" t="s">
        <v>42</v>
      </c>
      <c r="F601" s="153" t="s">
        <v>42</v>
      </c>
      <c r="G601" s="154" t="s">
        <v>42</v>
      </c>
      <c r="H601" s="157" t="s">
        <v>43</v>
      </c>
      <c r="I601" s="158" t="s">
        <v>43</v>
      </c>
      <c r="J601" s="159" t="s">
        <v>43</v>
      </c>
      <c r="K601" s="155" t="s">
        <v>44</v>
      </c>
      <c r="L601" s="153" t="s">
        <v>44</v>
      </c>
      <c r="M601" s="154" t="s">
        <v>44</v>
      </c>
      <c r="N601" s="155" t="s">
        <v>45</v>
      </c>
      <c r="O601" s="153" t="s">
        <v>45</v>
      </c>
      <c r="P601" s="154" t="s">
        <v>45</v>
      </c>
      <c r="Q601" s="155" t="s">
        <v>46</v>
      </c>
      <c r="R601" s="153" t="s">
        <v>46</v>
      </c>
      <c r="S601" s="154" t="s">
        <v>46</v>
      </c>
      <c r="T601" s="155" t="s">
        <v>3</v>
      </c>
      <c r="U601" s="153" t="s">
        <v>3</v>
      </c>
      <c r="V601" s="156" t="s">
        <v>3</v>
      </c>
      <c r="W601" s="186"/>
      <c r="X601" s="186"/>
      <c r="Y601" s="186"/>
    </row>
    <row r="602" spans="1:25" ht="13.5" thickBot="1" x14ac:dyDescent="0.25">
      <c r="A602" s="162"/>
      <c r="B602" s="122" t="s">
        <v>48</v>
      </c>
      <c r="C602" s="123" t="s">
        <v>49</v>
      </c>
      <c r="D602" s="123" t="s">
        <v>3</v>
      </c>
      <c r="E602" s="122" t="s">
        <v>48</v>
      </c>
      <c r="F602" s="123" t="s">
        <v>49</v>
      </c>
      <c r="G602" s="123" t="s">
        <v>3</v>
      </c>
      <c r="H602" s="122" t="s">
        <v>48</v>
      </c>
      <c r="I602" s="123" t="s">
        <v>49</v>
      </c>
      <c r="J602" s="123" t="s">
        <v>3</v>
      </c>
      <c r="K602" s="122" t="s">
        <v>48</v>
      </c>
      <c r="L602" s="123" t="s">
        <v>49</v>
      </c>
      <c r="M602" s="123" t="s">
        <v>3</v>
      </c>
      <c r="N602" s="122" t="s">
        <v>48</v>
      </c>
      <c r="O602" s="123" t="s">
        <v>49</v>
      </c>
      <c r="P602" s="123" t="s">
        <v>3</v>
      </c>
      <c r="Q602" s="122" t="s">
        <v>48</v>
      </c>
      <c r="R602" s="123" t="s">
        <v>49</v>
      </c>
      <c r="S602" s="123" t="s">
        <v>3</v>
      </c>
      <c r="T602" s="122" t="s">
        <v>48</v>
      </c>
      <c r="U602" s="123" t="s">
        <v>49</v>
      </c>
      <c r="V602" s="124" t="s">
        <v>3</v>
      </c>
      <c r="W602" s="187"/>
      <c r="X602" s="187"/>
      <c r="Y602" s="187"/>
    </row>
    <row r="603" spans="1:25" x14ac:dyDescent="0.2">
      <c r="A603" s="125" t="s">
        <v>4</v>
      </c>
      <c r="B603" s="126">
        <v>2298</v>
      </c>
      <c r="C603" s="127">
        <v>1551</v>
      </c>
      <c r="D603" s="127">
        <f t="shared" ref="D603:D610" si="772">SUM(B603:C603)</f>
        <v>3849</v>
      </c>
      <c r="E603" s="127">
        <v>293</v>
      </c>
      <c r="F603" s="127">
        <v>115</v>
      </c>
      <c r="G603" s="127">
        <f t="shared" ref="G603:G610" si="773">SUM(E603:F603)</f>
        <v>408</v>
      </c>
      <c r="H603" s="127">
        <v>12</v>
      </c>
      <c r="I603" s="127">
        <v>9</v>
      </c>
      <c r="J603" s="127">
        <f t="shared" ref="J603:J610" si="774">SUM(H603:I603)</f>
        <v>21</v>
      </c>
      <c r="K603" s="127">
        <v>64</v>
      </c>
      <c r="L603" s="127">
        <v>67</v>
      </c>
      <c r="M603" s="127">
        <f t="shared" ref="M603:M610" si="775">SUM(K603:L603)</f>
        <v>131</v>
      </c>
      <c r="N603" s="127">
        <v>59</v>
      </c>
      <c r="O603" s="127">
        <v>45</v>
      </c>
      <c r="P603" s="127">
        <f t="shared" ref="P603:P610" si="776">SUM(N603:O603)</f>
        <v>104</v>
      </c>
      <c r="Q603" s="127">
        <v>40</v>
      </c>
      <c r="R603" s="127">
        <v>32</v>
      </c>
      <c r="S603" s="127">
        <f t="shared" ref="S603:S610" si="777">SUM(Q603:R603)</f>
        <v>72</v>
      </c>
      <c r="T603" s="127">
        <f t="shared" ref="T603:U610" si="778">Q603+N603+K603+H603+E603+B603</f>
        <v>2766</v>
      </c>
      <c r="U603" s="127">
        <f t="shared" si="778"/>
        <v>1819</v>
      </c>
      <c r="V603" s="128">
        <f t="shared" ref="V603:V609" si="779">SUM(T603:U603)</f>
        <v>4585</v>
      </c>
    </row>
    <row r="604" spans="1:25" x14ac:dyDescent="0.2">
      <c r="A604" s="129" t="s">
        <v>6</v>
      </c>
      <c r="B604" s="130">
        <v>738</v>
      </c>
      <c r="C604" s="131">
        <v>1143</v>
      </c>
      <c r="D604" s="131">
        <f t="shared" si="772"/>
        <v>1881</v>
      </c>
      <c r="E604" s="131">
        <v>89</v>
      </c>
      <c r="F604" s="131">
        <v>58</v>
      </c>
      <c r="G604" s="131">
        <f t="shared" si="773"/>
        <v>147</v>
      </c>
      <c r="H604" s="131">
        <v>1</v>
      </c>
      <c r="I604" s="131">
        <v>6</v>
      </c>
      <c r="J604" s="131">
        <f t="shared" si="774"/>
        <v>7</v>
      </c>
      <c r="K604" s="131">
        <v>55</v>
      </c>
      <c r="L604" s="131">
        <v>61</v>
      </c>
      <c r="M604" s="131">
        <f t="shared" si="775"/>
        <v>116</v>
      </c>
      <c r="N604" s="131">
        <v>12</v>
      </c>
      <c r="O604" s="131">
        <v>27</v>
      </c>
      <c r="P604" s="131">
        <f t="shared" si="776"/>
        <v>39</v>
      </c>
      <c r="Q604" s="131">
        <v>31</v>
      </c>
      <c r="R604" s="131">
        <v>32</v>
      </c>
      <c r="S604" s="131">
        <f t="shared" si="777"/>
        <v>63</v>
      </c>
      <c r="T604" s="131">
        <f t="shared" si="778"/>
        <v>926</v>
      </c>
      <c r="U604" s="131">
        <f t="shared" si="778"/>
        <v>1327</v>
      </c>
      <c r="V604" s="132">
        <f t="shared" si="779"/>
        <v>2253</v>
      </c>
    </row>
    <row r="605" spans="1:25" x14ac:dyDescent="0.2">
      <c r="A605" s="133" t="s">
        <v>5</v>
      </c>
      <c r="B605" s="130">
        <v>2131</v>
      </c>
      <c r="C605" s="131">
        <v>375</v>
      </c>
      <c r="D605" s="131">
        <f t="shared" si="772"/>
        <v>2506</v>
      </c>
      <c r="E605" s="131">
        <v>207</v>
      </c>
      <c r="F605" s="131">
        <v>37</v>
      </c>
      <c r="G605" s="131">
        <f t="shared" si="773"/>
        <v>244</v>
      </c>
      <c r="H605" s="131">
        <v>12</v>
      </c>
      <c r="I605" s="131">
        <v>2</v>
      </c>
      <c r="J605" s="131">
        <f t="shared" si="774"/>
        <v>14</v>
      </c>
      <c r="K605" s="131">
        <v>35</v>
      </c>
      <c r="L605" s="131">
        <v>11</v>
      </c>
      <c r="M605" s="131">
        <f t="shared" si="775"/>
        <v>46</v>
      </c>
      <c r="N605" s="131">
        <v>47</v>
      </c>
      <c r="O605" s="131">
        <v>9</v>
      </c>
      <c r="P605" s="131">
        <f t="shared" si="776"/>
        <v>56</v>
      </c>
      <c r="Q605" s="131">
        <v>16</v>
      </c>
      <c r="R605" s="131">
        <v>1</v>
      </c>
      <c r="S605" s="131">
        <f t="shared" si="777"/>
        <v>17</v>
      </c>
      <c r="T605" s="131">
        <f t="shared" si="778"/>
        <v>2448</v>
      </c>
      <c r="U605" s="131">
        <f t="shared" si="778"/>
        <v>435</v>
      </c>
      <c r="V605" s="132">
        <f t="shared" si="779"/>
        <v>2883</v>
      </c>
    </row>
    <row r="606" spans="1:25" x14ac:dyDescent="0.2">
      <c r="A606" s="133" t="s">
        <v>7</v>
      </c>
      <c r="B606" s="130">
        <v>98</v>
      </c>
      <c r="C606" s="131">
        <v>757</v>
      </c>
      <c r="D606" s="131">
        <f t="shared" si="772"/>
        <v>855</v>
      </c>
      <c r="E606" s="131">
        <v>23</v>
      </c>
      <c r="F606" s="131">
        <v>50</v>
      </c>
      <c r="G606" s="131">
        <f t="shared" si="773"/>
        <v>73</v>
      </c>
      <c r="H606" s="131">
        <v>0</v>
      </c>
      <c r="I606" s="131">
        <v>2</v>
      </c>
      <c r="J606" s="131">
        <f t="shared" si="774"/>
        <v>2</v>
      </c>
      <c r="K606" s="131">
        <v>21</v>
      </c>
      <c r="L606" s="131">
        <v>80</v>
      </c>
      <c r="M606" s="131">
        <f t="shared" si="775"/>
        <v>101</v>
      </c>
      <c r="N606" s="131">
        <v>4</v>
      </c>
      <c r="O606" s="131">
        <v>9</v>
      </c>
      <c r="P606" s="131">
        <f t="shared" si="776"/>
        <v>13</v>
      </c>
      <c r="Q606" s="131">
        <v>42</v>
      </c>
      <c r="R606" s="131">
        <v>84</v>
      </c>
      <c r="S606" s="131">
        <f t="shared" si="777"/>
        <v>126</v>
      </c>
      <c r="T606" s="131">
        <f t="shared" si="778"/>
        <v>188</v>
      </c>
      <c r="U606" s="131">
        <f t="shared" si="778"/>
        <v>982</v>
      </c>
      <c r="V606" s="132">
        <f t="shared" si="779"/>
        <v>1170</v>
      </c>
    </row>
    <row r="607" spans="1:25" x14ac:dyDescent="0.2">
      <c r="A607" s="133" t="s">
        <v>9</v>
      </c>
      <c r="B607" s="130">
        <v>708</v>
      </c>
      <c r="C607" s="131">
        <v>329</v>
      </c>
      <c r="D607" s="131">
        <f t="shared" si="772"/>
        <v>1037</v>
      </c>
      <c r="E607" s="131">
        <v>58</v>
      </c>
      <c r="F607" s="131">
        <v>20</v>
      </c>
      <c r="G607" s="131">
        <f t="shared" si="773"/>
        <v>78</v>
      </c>
      <c r="H607" s="131">
        <v>6</v>
      </c>
      <c r="I607" s="131">
        <v>0</v>
      </c>
      <c r="J607" s="131">
        <f t="shared" si="774"/>
        <v>6</v>
      </c>
      <c r="K607" s="131">
        <v>42</v>
      </c>
      <c r="L607" s="131">
        <v>28</v>
      </c>
      <c r="M607" s="131">
        <f t="shared" si="775"/>
        <v>70</v>
      </c>
      <c r="N607" s="131">
        <v>11</v>
      </c>
      <c r="O607" s="131">
        <v>10</v>
      </c>
      <c r="P607" s="131">
        <f t="shared" si="776"/>
        <v>21</v>
      </c>
      <c r="Q607" s="131">
        <v>31</v>
      </c>
      <c r="R607" s="131">
        <v>26</v>
      </c>
      <c r="S607" s="131">
        <f t="shared" si="777"/>
        <v>57</v>
      </c>
      <c r="T607" s="131">
        <f t="shared" si="778"/>
        <v>856</v>
      </c>
      <c r="U607" s="131">
        <f t="shared" si="778"/>
        <v>413</v>
      </c>
      <c r="V607" s="132">
        <f t="shared" si="779"/>
        <v>1269</v>
      </c>
    </row>
    <row r="608" spans="1:25" x14ac:dyDescent="0.2">
      <c r="A608" s="129" t="s">
        <v>8</v>
      </c>
      <c r="B608" s="130">
        <v>1367</v>
      </c>
      <c r="C608" s="131">
        <v>239</v>
      </c>
      <c r="D608" s="131">
        <f t="shared" si="772"/>
        <v>1606</v>
      </c>
      <c r="E608" s="131">
        <v>230</v>
      </c>
      <c r="F608" s="131">
        <v>22</v>
      </c>
      <c r="G608" s="131">
        <f t="shared" si="773"/>
        <v>252</v>
      </c>
      <c r="H608" s="131">
        <v>13</v>
      </c>
      <c r="I608" s="131">
        <v>0</v>
      </c>
      <c r="J608" s="131">
        <f t="shared" si="774"/>
        <v>13</v>
      </c>
      <c r="K608" s="131">
        <v>95</v>
      </c>
      <c r="L608" s="131">
        <v>29</v>
      </c>
      <c r="M608" s="131">
        <f t="shared" si="775"/>
        <v>124</v>
      </c>
      <c r="N608" s="131">
        <v>30</v>
      </c>
      <c r="O608" s="131">
        <v>6</v>
      </c>
      <c r="P608" s="131">
        <f t="shared" si="776"/>
        <v>36</v>
      </c>
      <c r="Q608" s="131">
        <v>6</v>
      </c>
      <c r="R608" s="131">
        <v>3</v>
      </c>
      <c r="S608" s="131">
        <f t="shared" si="777"/>
        <v>9</v>
      </c>
      <c r="T608" s="131">
        <f t="shared" si="778"/>
        <v>1741</v>
      </c>
      <c r="U608" s="131">
        <f t="shared" si="778"/>
        <v>299</v>
      </c>
      <c r="V608" s="132">
        <f t="shared" si="779"/>
        <v>2040</v>
      </c>
    </row>
    <row r="609" spans="1:25" x14ac:dyDescent="0.2">
      <c r="A609" s="137" t="s">
        <v>50</v>
      </c>
      <c r="B609" s="134">
        <v>427</v>
      </c>
      <c r="C609" s="135">
        <v>366</v>
      </c>
      <c r="D609" s="135">
        <f t="shared" si="772"/>
        <v>793</v>
      </c>
      <c r="E609" s="135">
        <v>46</v>
      </c>
      <c r="F609" s="135">
        <v>23</v>
      </c>
      <c r="G609" s="135">
        <f t="shared" si="773"/>
        <v>69</v>
      </c>
      <c r="H609" s="135">
        <v>2</v>
      </c>
      <c r="I609" s="135">
        <v>1</v>
      </c>
      <c r="J609" s="135">
        <f t="shared" si="774"/>
        <v>3</v>
      </c>
      <c r="K609" s="135">
        <v>16</v>
      </c>
      <c r="L609" s="135">
        <v>17</v>
      </c>
      <c r="M609" s="135">
        <f t="shared" si="775"/>
        <v>33</v>
      </c>
      <c r="N609" s="135">
        <v>13</v>
      </c>
      <c r="O609" s="135">
        <v>10</v>
      </c>
      <c r="P609" s="135">
        <f t="shared" si="776"/>
        <v>23</v>
      </c>
      <c r="Q609" s="135">
        <v>4</v>
      </c>
      <c r="R609" s="135">
        <v>1</v>
      </c>
      <c r="S609" s="131">
        <f t="shared" si="777"/>
        <v>5</v>
      </c>
      <c r="T609" s="135">
        <f t="shared" si="778"/>
        <v>508</v>
      </c>
      <c r="U609" s="135">
        <f t="shared" si="778"/>
        <v>418</v>
      </c>
      <c r="V609" s="136">
        <f t="shared" si="779"/>
        <v>926</v>
      </c>
    </row>
    <row r="610" spans="1:25" ht="13.5" thickBot="1" x14ac:dyDescent="0.25">
      <c r="A610" s="138" t="s">
        <v>3</v>
      </c>
      <c r="B610" s="139">
        <f>SUM(B602:B609)</f>
        <v>7767</v>
      </c>
      <c r="C610" s="140">
        <f>SUM(C602:C609)</f>
        <v>4760</v>
      </c>
      <c r="D610" s="140">
        <f t="shared" si="772"/>
        <v>12527</v>
      </c>
      <c r="E610" s="140">
        <f>SUM(E602:E609)</f>
        <v>946</v>
      </c>
      <c r="F610" s="140">
        <f>SUM(F602:F609)</f>
        <v>325</v>
      </c>
      <c r="G610" s="140">
        <f t="shared" si="773"/>
        <v>1271</v>
      </c>
      <c r="H610" s="140">
        <f>SUM(H602:H609)</f>
        <v>46</v>
      </c>
      <c r="I610" s="140">
        <f>SUM(I602:I609)</f>
        <v>20</v>
      </c>
      <c r="J610" s="140">
        <f t="shared" si="774"/>
        <v>66</v>
      </c>
      <c r="K610" s="140">
        <f>SUM(K602:K609)</f>
        <v>328</v>
      </c>
      <c r="L610" s="140">
        <f>SUM(L602:L609)</f>
        <v>293</v>
      </c>
      <c r="M610" s="140">
        <f t="shared" si="775"/>
        <v>621</v>
      </c>
      <c r="N610" s="140">
        <f>SUM(N602:N609)</f>
        <v>176</v>
      </c>
      <c r="O610" s="140">
        <f>SUM(O602:O609)</f>
        <v>116</v>
      </c>
      <c r="P610" s="140">
        <f t="shared" si="776"/>
        <v>292</v>
      </c>
      <c r="Q610" s="140">
        <f>SUM(Q602:Q609)</f>
        <v>170</v>
      </c>
      <c r="R610" s="140">
        <f>SUM(R602:R609)</f>
        <v>179</v>
      </c>
      <c r="S610" s="140">
        <f t="shared" si="777"/>
        <v>349</v>
      </c>
      <c r="T610" s="140">
        <f t="shared" si="778"/>
        <v>9433</v>
      </c>
      <c r="U610" s="140">
        <f t="shared" si="778"/>
        <v>5693</v>
      </c>
      <c r="V610" s="141">
        <f>SUM(V602:V609)</f>
        <v>15126</v>
      </c>
    </row>
    <row r="611" spans="1:25" ht="13.5" thickBot="1" x14ac:dyDescent="0.25"/>
    <row r="612" spans="1:25" ht="25.5" x14ac:dyDescent="0.2">
      <c r="A612" s="161" t="s">
        <v>71</v>
      </c>
      <c r="B612" s="152" t="s">
        <v>41</v>
      </c>
      <c r="C612" s="153" t="s">
        <v>41</v>
      </c>
      <c r="D612" s="154" t="s">
        <v>41</v>
      </c>
      <c r="E612" s="155" t="s">
        <v>42</v>
      </c>
      <c r="F612" s="153" t="s">
        <v>42</v>
      </c>
      <c r="G612" s="154" t="s">
        <v>42</v>
      </c>
      <c r="H612" s="157" t="s">
        <v>43</v>
      </c>
      <c r="I612" s="158" t="s">
        <v>43</v>
      </c>
      <c r="J612" s="159" t="s">
        <v>43</v>
      </c>
      <c r="K612" s="155" t="s">
        <v>44</v>
      </c>
      <c r="L612" s="153" t="s">
        <v>44</v>
      </c>
      <c r="M612" s="154" t="s">
        <v>44</v>
      </c>
      <c r="N612" s="155" t="s">
        <v>45</v>
      </c>
      <c r="O612" s="153" t="s">
        <v>45</v>
      </c>
      <c r="P612" s="154" t="s">
        <v>45</v>
      </c>
      <c r="Q612" s="155" t="s">
        <v>46</v>
      </c>
      <c r="R612" s="153" t="s">
        <v>46</v>
      </c>
      <c r="S612" s="154" t="s">
        <v>46</v>
      </c>
      <c r="T612" s="155" t="s">
        <v>3</v>
      </c>
      <c r="U612" s="153" t="s">
        <v>3</v>
      </c>
      <c r="V612" s="156" t="s">
        <v>3</v>
      </c>
      <c r="W612" s="186"/>
      <c r="X612" s="186"/>
      <c r="Y612" s="186"/>
    </row>
    <row r="613" spans="1:25" ht="13.5" thickBot="1" x14ac:dyDescent="0.25">
      <c r="A613" s="162"/>
      <c r="B613" s="122" t="s">
        <v>48</v>
      </c>
      <c r="C613" s="123" t="s">
        <v>49</v>
      </c>
      <c r="D613" s="123" t="s">
        <v>3</v>
      </c>
      <c r="E613" s="122" t="s">
        <v>48</v>
      </c>
      <c r="F613" s="123" t="s">
        <v>49</v>
      </c>
      <c r="G613" s="123" t="s">
        <v>3</v>
      </c>
      <c r="H613" s="122" t="s">
        <v>48</v>
      </c>
      <c r="I613" s="123" t="s">
        <v>49</v>
      </c>
      <c r="J613" s="123" t="s">
        <v>3</v>
      </c>
      <c r="K613" s="122" t="s">
        <v>48</v>
      </c>
      <c r="L613" s="123" t="s">
        <v>49</v>
      </c>
      <c r="M613" s="123" t="s">
        <v>3</v>
      </c>
      <c r="N613" s="122" t="s">
        <v>48</v>
      </c>
      <c r="O613" s="123" t="s">
        <v>49</v>
      </c>
      <c r="P613" s="123" t="s">
        <v>3</v>
      </c>
      <c r="Q613" s="122" t="s">
        <v>48</v>
      </c>
      <c r="R613" s="123" t="s">
        <v>49</v>
      </c>
      <c r="S613" s="123" t="s">
        <v>3</v>
      </c>
      <c r="T613" s="122" t="s">
        <v>48</v>
      </c>
      <c r="U613" s="123" t="s">
        <v>49</v>
      </c>
      <c r="V613" s="124" t="s">
        <v>3</v>
      </c>
      <c r="W613" s="187"/>
      <c r="X613" s="187"/>
      <c r="Y613" s="187"/>
    </row>
    <row r="614" spans="1:25" x14ac:dyDescent="0.2">
      <c r="A614" s="125" t="s">
        <v>4</v>
      </c>
      <c r="B614" s="126">
        <v>2408</v>
      </c>
      <c r="C614" s="127">
        <v>1558</v>
      </c>
      <c r="D614" s="127">
        <f t="shared" ref="D614:D621" si="780">SUM(B614:C614)</f>
        <v>3966</v>
      </c>
      <c r="E614" s="127">
        <v>329</v>
      </c>
      <c r="F614" s="127">
        <v>111</v>
      </c>
      <c r="G614" s="127">
        <f t="shared" ref="G614:G621" si="781">SUM(E614:F614)</f>
        <v>440</v>
      </c>
      <c r="H614" s="127">
        <v>16</v>
      </c>
      <c r="I614" s="127">
        <v>12</v>
      </c>
      <c r="J614" s="127">
        <f t="shared" ref="J614:J621" si="782">SUM(H614:I614)</f>
        <v>28</v>
      </c>
      <c r="K614" s="127">
        <v>67</v>
      </c>
      <c r="L614" s="127">
        <v>64</v>
      </c>
      <c r="M614" s="127">
        <f t="shared" ref="M614:M621" si="783">SUM(K614:L614)</f>
        <v>131</v>
      </c>
      <c r="N614" s="127">
        <v>62</v>
      </c>
      <c r="O614" s="127">
        <v>43</v>
      </c>
      <c r="P614" s="127">
        <f t="shared" ref="P614:P621" si="784">SUM(N614:O614)</f>
        <v>105</v>
      </c>
      <c r="Q614" s="127">
        <v>39</v>
      </c>
      <c r="R614" s="127">
        <v>35</v>
      </c>
      <c r="S614" s="127">
        <f t="shared" ref="S614:S621" si="785">SUM(Q614:R614)</f>
        <v>74</v>
      </c>
      <c r="T614" s="127">
        <f t="shared" ref="T614:U621" si="786">Q614+N614+K614+H614+E614+B614</f>
        <v>2921</v>
      </c>
      <c r="U614" s="127">
        <f t="shared" si="786"/>
        <v>1823</v>
      </c>
      <c r="V614" s="128">
        <f t="shared" ref="V614:V620" si="787">SUM(T614:U614)</f>
        <v>4744</v>
      </c>
    </row>
    <row r="615" spans="1:25" x14ac:dyDescent="0.2">
      <c r="A615" s="129" t="s">
        <v>6</v>
      </c>
      <c r="B615" s="130">
        <v>824</v>
      </c>
      <c r="C615" s="131">
        <v>1240</v>
      </c>
      <c r="D615" s="131">
        <f t="shared" si="780"/>
        <v>2064</v>
      </c>
      <c r="E615" s="131">
        <v>107</v>
      </c>
      <c r="F615" s="131">
        <v>65</v>
      </c>
      <c r="G615" s="131">
        <f t="shared" si="781"/>
        <v>172</v>
      </c>
      <c r="H615" s="131">
        <v>4</v>
      </c>
      <c r="I615" s="131">
        <v>5</v>
      </c>
      <c r="J615" s="131">
        <f t="shared" si="782"/>
        <v>9</v>
      </c>
      <c r="K615" s="131">
        <v>59</v>
      </c>
      <c r="L615" s="131">
        <v>70</v>
      </c>
      <c r="M615" s="131">
        <f t="shared" si="783"/>
        <v>129</v>
      </c>
      <c r="N615" s="131">
        <v>13</v>
      </c>
      <c r="O615" s="131">
        <v>32</v>
      </c>
      <c r="P615" s="131">
        <f t="shared" si="784"/>
        <v>45</v>
      </c>
      <c r="Q615" s="131">
        <v>34</v>
      </c>
      <c r="R615" s="131">
        <v>37</v>
      </c>
      <c r="S615" s="131">
        <f t="shared" si="785"/>
        <v>71</v>
      </c>
      <c r="T615" s="131">
        <f t="shared" si="786"/>
        <v>1041</v>
      </c>
      <c r="U615" s="131">
        <f t="shared" si="786"/>
        <v>1449</v>
      </c>
      <c r="V615" s="132">
        <f t="shared" si="787"/>
        <v>2490</v>
      </c>
    </row>
    <row r="616" spans="1:25" x14ac:dyDescent="0.2">
      <c r="A616" s="133" t="s">
        <v>5</v>
      </c>
      <c r="B616" s="130">
        <v>2344</v>
      </c>
      <c r="C616" s="131">
        <v>400</v>
      </c>
      <c r="D616" s="131">
        <f t="shared" si="780"/>
        <v>2744</v>
      </c>
      <c r="E616" s="131">
        <v>213</v>
      </c>
      <c r="F616" s="131">
        <v>32</v>
      </c>
      <c r="G616" s="131">
        <f t="shared" si="781"/>
        <v>245</v>
      </c>
      <c r="H616" s="131">
        <v>12</v>
      </c>
      <c r="I616" s="131">
        <v>1</v>
      </c>
      <c r="J616" s="131">
        <f t="shared" si="782"/>
        <v>13</v>
      </c>
      <c r="K616" s="131">
        <v>37</v>
      </c>
      <c r="L616" s="131">
        <v>12</v>
      </c>
      <c r="M616" s="131">
        <f t="shared" si="783"/>
        <v>49</v>
      </c>
      <c r="N616" s="131">
        <v>44</v>
      </c>
      <c r="O616" s="131">
        <v>8</v>
      </c>
      <c r="P616" s="131">
        <f t="shared" si="784"/>
        <v>52</v>
      </c>
      <c r="Q616" s="131">
        <v>17</v>
      </c>
      <c r="R616" s="131">
        <v>4</v>
      </c>
      <c r="S616" s="131">
        <f t="shared" si="785"/>
        <v>21</v>
      </c>
      <c r="T616" s="131">
        <f t="shared" si="786"/>
        <v>2667</v>
      </c>
      <c r="U616" s="131">
        <f t="shared" si="786"/>
        <v>457</v>
      </c>
      <c r="V616" s="132">
        <f t="shared" si="787"/>
        <v>3124</v>
      </c>
    </row>
    <row r="617" spans="1:25" x14ac:dyDescent="0.2">
      <c r="A617" s="133" t="s">
        <v>7</v>
      </c>
      <c r="B617" s="130">
        <v>111</v>
      </c>
      <c r="C617" s="131">
        <v>836</v>
      </c>
      <c r="D617" s="131">
        <f t="shared" si="780"/>
        <v>947</v>
      </c>
      <c r="E617" s="131">
        <v>25</v>
      </c>
      <c r="F617" s="131">
        <v>55</v>
      </c>
      <c r="G617" s="131">
        <f t="shared" si="781"/>
        <v>80</v>
      </c>
      <c r="H617" s="131">
        <v>0</v>
      </c>
      <c r="I617" s="131">
        <v>4</v>
      </c>
      <c r="J617" s="131">
        <f t="shared" si="782"/>
        <v>4</v>
      </c>
      <c r="K617" s="131">
        <v>27</v>
      </c>
      <c r="L617" s="131">
        <v>90</v>
      </c>
      <c r="M617" s="131">
        <f t="shared" si="783"/>
        <v>117</v>
      </c>
      <c r="N617" s="131">
        <v>3</v>
      </c>
      <c r="O617" s="131">
        <v>10</v>
      </c>
      <c r="P617" s="131">
        <f t="shared" si="784"/>
        <v>13</v>
      </c>
      <c r="Q617" s="131">
        <v>45</v>
      </c>
      <c r="R617" s="131">
        <v>90</v>
      </c>
      <c r="S617" s="131">
        <f t="shared" si="785"/>
        <v>135</v>
      </c>
      <c r="T617" s="131">
        <f t="shared" si="786"/>
        <v>211</v>
      </c>
      <c r="U617" s="131">
        <f t="shared" si="786"/>
        <v>1085</v>
      </c>
      <c r="V617" s="132">
        <f t="shared" si="787"/>
        <v>1296</v>
      </c>
    </row>
    <row r="618" spans="1:25" x14ac:dyDescent="0.2">
      <c r="A618" s="133" t="s">
        <v>9</v>
      </c>
      <c r="B618" s="130">
        <v>744</v>
      </c>
      <c r="C618" s="131">
        <v>352</v>
      </c>
      <c r="D618" s="131">
        <f t="shared" si="780"/>
        <v>1096</v>
      </c>
      <c r="E618" s="131">
        <v>74</v>
      </c>
      <c r="F618" s="131">
        <v>21</v>
      </c>
      <c r="G618" s="131">
        <f t="shared" si="781"/>
        <v>95</v>
      </c>
      <c r="H618" s="131">
        <v>4</v>
      </c>
      <c r="I618" s="131">
        <v>1</v>
      </c>
      <c r="J618" s="131">
        <f t="shared" si="782"/>
        <v>5</v>
      </c>
      <c r="K618" s="131">
        <v>40</v>
      </c>
      <c r="L618" s="131">
        <v>32</v>
      </c>
      <c r="M618" s="131">
        <f t="shared" si="783"/>
        <v>72</v>
      </c>
      <c r="N618" s="131">
        <v>11</v>
      </c>
      <c r="O618" s="131">
        <v>8</v>
      </c>
      <c r="P618" s="131">
        <f t="shared" si="784"/>
        <v>19</v>
      </c>
      <c r="Q618" s="131">
        <v>33</v>
      </c>
      <c r="R618" s="131">
        <v>29</v>
      </c>
      <c r="S618" s="131">
        <f t="shared" si="785"/>
        <v>62</v>
      </c>
      <c r="T618" s="131">
        <f t="shared" si="786"/>
        <v>906</v>
      </c>
      <c r="U618" s="131">
        <f t="shared" si="786"/>
        <v>443</v>
      </c>
      <c r="V618" s="132">
        <f t="shared" si="787"/>
        <v>1349</v>
      </c>
    </row>
    <row r="619" spans="1:25" x14ac:dyDescent="0.2">
      <c r="A619" s="129" t="s">
        <v>8</v>
      </c>
      <c r="B619" s="130">
        <v>1419</v>
      </c>
      <c r="C619" s="131">
        <v>243</v>
      </c>
      <c r="D619" s="131">
        <f t="shared" si="780"/>
        <v>1662</v>
      </c>
      <c r="E619" s="131">
        <v>234</v>
      </c>
      <c r="F619" s="131">
        <v>24</v>
      </c>
      <c r="G619" s="131">
        <f t="shared" si="781"/>
        <v>258</v>
      </c>
      <c r="H619" s="131">
        <v>13</v>
      </c>
      <c r="I619" s="131">
        <v>0</v>
      </c>
      <c r="J619" s="131">
        <f t="shared" si="782"/>
        <v>13</v>
      </c>
      <c r="K619" s="131">
        <v>87</v>
      </c>
      <c r="L619" s="131">
        <v>27</v>
      </c>
      <c r="M619" s="131">
        <f t="shared" si="783"/>
        <v>114</v>
      </c>
      <c r="N619" s="131">
        <v>31</v>
      </c>
      <c r="O619" s="131">
        <v>5</v>
      </c>
      <c r="P619" s="131">
        <f t="shared" si="784"/>
        <v>36</v>
      </c>
      <c r="Q619" s="131">
        <v>8</v>
      </c>
      <c r="R619" s="131">
        <v>4</v>
      </c>
      <c r="S619" s="131">
        <f t="shared" si="785"/>
        <v>12</v>
      </c>
      <c r="T619" s="131">
        <f t="shared" si="786"/>
        <v>1792</v>
      </c>
      <c r="U619" s="131">
        <f t="shared" si="786"/>
        <v>303</v>
      </c>
      <c r="V619" s="132">
        <f t="shared" si="787"/>
        <v>2095</v>
      </c>
    </row>
    <row r="620" spans="1:25" x14ac:dyDescent="0.2">
      <c r="A620" s="137" t="s">
        <v>50</v>
      </c>
      <c r="B620" s="134">
        <v>554</v>
      </c>
      <c r="C620" s="135">
        <v>465</v>
      </c>
      <c r="D620" s="135">
        <f t="shared" si="780"/>
        <v>1019</v>
      </c>
      <c r="E620" s="135">
        <v>49</v>
      </c>
      <c r="F620" s="135">
        <v>21</v>
      </c>
      <c r="G620" s="135">
        <f t="shared" si="781"/>
        <v>70</v>
      </c>
      <c r="H620" s="135">
        <v>2</v>
      </c>
      <c r="I620" s="135">
        <v>0</v>
      </c>
      <c r="J620" s="135">
        <f t="shared" si="782"/>
        <v>2</v>
      </c>
      <c r="K620" s="135">
        <v>16</v>
      </c>
      <c r="L620" s="135">
        <v>20</v>
      </c>
      <c r="M620" s="135">
        <f t="shared" si="783"/>
        <v>36</v>
      </c>
      <c r="N620" s="135">
        <v>16</v>
      </c>
      <c r="O620" s="135">
        <v>11</v>
      </c>
      <c r="P620" s="135">
        <f t="shared" si="784"/>
        <v>27</v>
      </c>
      <c r="Q620" s="135">
        <v>4</v>
      </c>
      <c r="R620" s="135">
        <v>1</v>
      </c>
      <c r="S620" s="131">
        <f t="shared" si="785"/>
        <v>5</v>
      </c>
      <c r="T620" s="135">
        <f t="shared" si="786"/>
        <v>641</v>
      </c>
      <c r="U620" s="135">
        <f t="shared" si="786"/>
        <v>518</v>
      </c>
      <c r="V620" s="136">
        <f t="shared" si="787"/>
        <v>1159</v>
      </c>
    </row>
    <row r="621" spans="1:25" ht="13.5" thickBot="1" x14ac:dyDescent="0.25">
      <c r="A621" s="138" t="s">
        <v>3</v>
      </c>
      <c r="B621" s="139">
        <f>SUM(B613:B620)</f>
        <v>8404</v>
      </c>
      <c r="C621" s="140">
        <f>SUM(C613:C620)</f>
        <v>5094</v>
      </c>
      <c r="D621" s="140">
        <f t="shared" si="780"/>
        <v>13498</v>
      </c>
      <c r="E621" s="140">
        <f>SUM(E613:E620)</f>
        <v>1031</v>
      </c>
      <c r="F621" s="140">
        <f>SUM(F613:F620)</f>
        <v>329</v>
      </c>
      <c r="G621" s="140">
        <f t="shared" si="781"/>
        <v>1360</v>
      </c>
      <c r="H621" s="140">
        <f>SUM(H613:H620)</f>
        <v>51</v>
      </c>
      <c r="I621" s="140">
        <f>SUM(I613:I620)</f>
        <v>23</v>
      </c>
      <c r="J621" s="140">
        <f t="shared" si="782"/>
        <v>74</v>
      </c>
      <c r="K621" s="140">
        <f>SUM(K613:K620)</f>
        <v>333</v>
      </c>
      <c r="L621" s="140">
        <f>SUM(L613:L620)</f>
        <v>315</v>
      </c>
      <c r="M621" s="140">
        <f t="shared" si="783"/>
        <v>648</v>
      </c>
      <c r="N621" s="140">
        <f>SUM(N613:N620)</f>
        <v>180</v>
      </c>
      <c r="O621" s="140">
        <f>SUM(O613:O620)</f>
        <v>117</v>
      </c>
      <c r="P621" s="140">
        <f t="shared" si="784"/>
        <v>297</v>
      </c>
      <c r="Q621" s="140">
        <f>SUM(Q613:Q620)</f>
        <v>180</v>
      </c>
      <c r="R621" s="140">
        <f>SUM(R613:R620)</f>
        <v>200</v>
      </c>
      <c r="S621" s="140">
        <f t="shared" si="785"/>
        <v>380</v>
      </c>
      <c r="T621" s="140">
        <f t="shared" si="786"/>
        <v>10179</v>
      </c>
      <c r="U621" s="140">
        <f t="shared" si="786"/>
        <v>6078</v>
      </c>
      <c r="V621" s="141">
        <f>SUM(V613:V620)</f>
        <v>16257</v>
      </c>
    </row>
    <row r="622" spans="1:25" ht="13.5" thickBot="1" x14ac:dyDescent="0.25"/>
    <row r="623" spans="1:25" ht="25.5" x14ac:dyDescent="0.2">
      <c r="A623" s="161" t="s">
        <v>104</v>
      </c>
      <c r="B623" s="152" t="s">
        <v>41</v>
      </c>
      <c r="C623" s="153" t="s">
        <v>41</v>
      </c>
      <c r="D623" s="154" t="s">
        <v>41</v>
      </c>
      <c r="E623" s="155" t="s">
        <v>42</v>
      </c>
      <c r="F623" s="153" t="s">
        <v>42</v>
      </c>
      <c r="G623" s="154" t="s">
        <v>42</v>
      </c>
      <c r="H623" s="157" t="s">
        <v>43</v>
      </c>
      <c r="I623" s="158" t="s">
        <v>43</v>
      </c>
      <c r="J623" s="159" t="s">
        <v>43</v>
      </c>
      <c r="K623" s="155" t="s">
        <v>44</v>
      </c>
      <c r="L623" s="153" t="s">
        <v>44</v>
      </c>
      <c r="M623" s="154" t="s">
        <v>44</v>
      </c>
      <c r="N623" s="155" t="s">
        <v>45</v>
      </c>
      <c r="O623" s="153" t="s">
        <v>45</v>
      </c>
      <c r="P623" s="154" t="s">
        <v>45</v>
      </c>
      <c r="Q623" s="155" t="s">
        <v>46</v>
      </c>
      <c r="R623" s="153" t="s">
        <v>46</v>
      </c>
      <c r="S623" s="154" t="s">
        <v>46</v>
      </c>
      <c r="T623" s="155" t="s">
        <v>3</v>
      </c>
      <c r="U623" s="153" t="s">
        <v>3</v>
      </c>
      <c r="V623" s="156" t="s">
        <v>3</v>
      </c>
      <c r="W623" s="186"/>
      <c r="X623" s="186"/>
      <c r="Y623" s="186"/>
    </row>
    <row r="624" spans="1:25" ht="13.5" thickBot="1" x14ac:dyDescent="0.25">
      <c r="A624" s="162"/>
      <c r="B624" s="122" t="s">
        <v>48</v>
      </c>
      <c r="C624" s="123" t="s">
        <v>49</v>
      </c>
      <c r="D624" s="123" t="s">
        <v>3</v>
      </c>
      <c r="E624" s="122" t="s">
        <v>48</v>
      </c>
      <c r="F624" s="123" t="s">
        <v>49</v>
      </c>
      <c r="G624" s="123" t="s">
        <v>3</v>
      </c>
      <c r="H624" s="122" t="s">
        <v>48</v>
      </c>
      <c r="I624" s="123" t="s">
        <v>49</v>
      </c>
      <c r="J624" s="123" t="s">
        <v>3</v>
      </c>
      <c r="K624" s="122" t="s">
        <v>48</v>
      </c>
      <c r="L624" s="123" t="s">
        <v>49</v>
      </c>
      <c r="M624" s="123" t="s">
        <v>3</v>
      </c>
      <c r="N624" s="122" t="s">
        <v>48</v>
      </c>
      <c r="O624" s="123" t="s">
        <v>49</v>
      </c>
      <c r="P624" s="123" t="s">
        <v>3</v>
      </c>
      <c r="Q624" s="122" t="s">
        <v>48</v>
      </c>
      <c r="R624" s="123" t="s">
        <v>49</v>
      </c>
      <c r="S624" s="123" t="s">
        <v>3</v>
      </c>
      <c r="T624" s="122" t="s">
        <v>48</v>
      </c>
      <c r="U624" s="123" t="s">
        <v>49</v>
      </c>
      <c r="V624" s="124" t="s">
        <v>3</v>
      </c>
      <c r="W624" s="187"/>
      <c r="X624" s="187"/>
      <c r="Y624" s="187"/>
    </row>
    <row r="625" spans="1:25" x14ac:dyDescent="0.2">
      <c r="A625" s="125" t="s">
        <v>4</v>
      </c>
      <c r="B625" s="126">
        <v>542</v>
      </c>
      <c r="C625" s="127">
        <v>311</v>
      </c>
      <c r="D625" s="127">
        <f t="shared" ref="D625:D632" si="788">SUM(B625:C625)</f>
        <v>853</v>
      </c>
      <c r="E625" s="127">
        <v>46</v>
      </c>
      <c r="F625" s="127">
        <v>23</v>
      </c>
      <c r="G625" s="127">
        <f t="shared" ref="G625:G632" si="789">SUM(E625:F625)</f>
        <v>69</v>
      </c>
      <c r="H625" s="127">
        <v>2</v>
      </c>
      <c r="I625" s="127">
        <v>4</v>
      </c>
      <c r="J625" s="127">
        <f t="shared" ref="J625:J632" si="790">SUM(H625:I625)</f>
        <v>6</v>
      </c>
      <c r="K625" s="127">
        <v>15</v>
      </c>
      <c r="L625" s="127">
        <v>16</v>
      </c>
      <c r="M625" s="127">
        <f t="shared" ref="M625:M632" si="791">SUM(K625:L625)</f>
        <v>31</v>
      </c>
      <c r="N625" s="127">
        <v>11</v>
      </c>
      <c r="O625" s="127">
        <v>4</v>
      </c>
      <c r="P625" s="127">
        <f t="shared" ref="P625:P632" si="792">SUM(N625:O625)</f>
        <v>15</v>
      </c>
      <c r="Q625" s="127">
        <v>5</v>
      </c>
      <c r="R625" s="127">
        <v>3</v>
      </c>
      <c r="S625" s="127">
        <f t="shared" ref="S625:S632" si="793">SUM(Q625:R625)</f>
        <v>8</v>
      </c>
      <c r="T625" s="127">
        <f t="shared" ref="T625:U632" si="794">Q625+N625+K625+H625+E625+B625</f>
        <v>621</v>
      </c>
      <c r="U625" s="127">
        <f t="shared" si="794"/>
        <v>361</v>
      </c>
      <c r="V625" s="128">
        <f t="shared" ref="V625:V631" si="795">SUM(T625:U625)</f>
        <v>982</v>
      </c>
    </row>
    <row r="626" spans="1:25" x14ac:dyDescent="0.2">
      <c r="A626" s="129" t="s">
        <v>6</v>
      </c>
      <c r="B626" s="130">
        <v>253</v>
      </c>
      <c r="C626" s="131">
        <v>360</v>
      </c>
      <c r="D626" s="131">
        <f t="shared" si="788"/>
        <v>613</v>
      </c>
      <c r="E626" s="131">
        <v>25</v>
      </c>
      <c r="F626" s="131">
        <v>18</v>
      </c>
      <c r="G626" s="131">
        <f t="shared" si="789"/>
        <v>43</v>
      </c>
      <c r="H626" s="131">
        <v>1</v>
      </c>
      <c r="I626" s="131">
        <v>0</v>
      </c>
      <c r="J626" s="131">
        <f t="shared" si="790"/>
        <v>1</v>
      </c>
      <c r="K626" s="131">
        <v>24</v>
      </c>
      <c r="L626" s="131">
        <v>25</v>
      </c>
      <c r="M626" s="131">
        <f t="shared" si="791"/>
        <v>49</v>
      </c>
      <c r="N626" s="131">
        <v>6</v>
      </c>
      <c r="O626" s="131">
        <v>12</v>
      </c>
      <c r="P626" s="131">
        <f t="shared" si="792"/>
        <v>18</v>
      </c>
      <c r="Q626" s="131">
        <v>15</v>
      </c>
      <c r="R626" s="131">
        <v>13</v>
      </c>
      <c r="S626" s="131">
        <f t="shared" si="793"/>
        <v>28</v>
      </c>
      <c r="T626" s="131">
        <f t="shared" si="794"/>
        <v>324</v>
      </c>
      <c r="U626" s="131">
        <f t="shared" si="794"/>
        <v>428</v>
      </c>
      <c r="V626" s="132">
        <f t="shared" si="795"/>
        <v>752</v>
      </c>
    </row>
    <row r="627" spans="1:25" x14ac:dyDescent="0.2">
      <c r="A627" s="133" t="s">
        <v>5</v>
      </c>
      <c r="B627" s="130">
        <v>761</v>
      </c>
      <c r="C627" s="131">
        <v>132</v>
      </c>
      <c r="D627" s="131">
        <f t="shared" si="788"/>
        <v>893</v>
      </c>
      <c r="E627" s="131">
        <v>53</v>
      </c>
      <c r="F627" s="131">
        <v>10</v>
      </c>
      <c r="G627" s="131">
        <f t="shared" si="789"/>
        <v>63</v>
      </c>
      <c r="H627" s="131">
        <v>5</v>
      </c>
      <c r="I627" s="131">
        <v>1</v>
      </c>
      <c r="J627" s="131">
        <f t="shared" si="790"/>
        <v>6</v>
      </c>
      <c r="K627" s="131">
        <v>10</v>
      </c>
      <c r="L627" s="131">
        <v>6</v>
      </c>
      <c r="M627" s="131">
        <f t="shared" si="791"/>
        <v>16</v>
      </c>
      <c r="N627" s="131">
        <v>13</v>
      </c>
      <c r="O627" s="131">
        <v>3</v>
      </c>
      <c r="P627" s="131">
        <f t="shared" si="792"/>
        <v>16</v>
      </c>
      <c r="Q627" s="131">
        <v>4</v>
      </c>
      <c r="R627" s="131">
        <v>4</v>
      </c>
      <c r="S627" s="131">
        <f t="shared" si="793"/>
        <v>8</v>
      </c>
      <c r="T627" s="131">
        <f t="shared" si="794"/>
        <v>846</v>
      </c>
      <c r="U627" s="131">
        <f t="shared" si="794"/>
        <v>156</v>
      </c>
      <c r="V627" s="132">
        <f t="shared" si="795"/>
        <v>1002</v>
      </c>
    </row>
    <row r="628" spans="1:25" x14ac:dyDescent="0.2">
      <c r="A628" s="133" t="s">
        <v>7</v>
      </c>
      <c r="B628" s="130">
        <v>16</v>
      </c>
      <c r="C628" s="131">
        <v>191</v>
      </c>
      <c r="D628" s="131">
        <f t="shared" si="788"/>
        <v>207</v>
      </c>
      <c r="E628" s="131">
        <v>8</v>
      </c>
      <c r="F628" s="131">
        <v>12</v>
      </c>
      <c r="G628" s="131">
        <f t="shared" si="789"/>
        <v>20</v>
      </c>
      <c r="H628" s="131">
        <v>0</v>
      </c>
      <c r="I628" s="131">
        <v>0</v>
      </c>
      <c r="J628" s="131">
        <f t="shared" si="790"/>
        <v>0</v>
      </c>
      <c r="K628" s="131">
        <v>9</v>
      </c>
      <c r="L628" s="131">
        <v>21</v>
      </c>
      <c r="M628" s="131">
        <f t="shared" si="791"/>
        <v>30</v>
      </c>
      <c r="N628" s="131">
        <v>2</v>
      </c>
      <c r="O628" s="131">
        <v>1</v>
      </c>
      <c r="P628" s="131">
        <f t="shared" si="792"/>
        <v>3</v>
      </c>
      <c r="Q628" s="131">
        <v>13</v>
      </c>
      <c r="R628" s="131">
        <v>21</v>
      </c>
      <c r="S628" s="131">
        <f t="shared" si="793"/>
        <v>34</v>
      </c>
      <c r="T628" s="131">
        <f t="shared" si="794"/>
        <v>48</v>
      </c>
      <c r="U628" s="131">
        <f t="shared" si="794"/>
        <v>246</v>
      </c>
      <c r="V628" s="132">
        <f t="shared" si="795"/>
        <v>294</v>
      </c>
    </row>
    <row r="629" spans="1:25" x14ac:dyDescent="0.2">
      <c r="A629" s="133" t="s">
        <v>9</v>
      </c>
      <c r="B629" s="130">
        <v>144</v>
      </c>
      <c r="C629" s="131">
        <v>76</v>
      </c>
      <c r="D629" s="131">
        <f t="shared" si="788"/>
        <v>220</v>
      </c>
      <c r="E629" s="131">
        <v>12</v>
      </c>
      <c r="F629" s="131">
        <v>2</v>
      </c>
      <c r="G629" s="131">
        <f t="shared" si="789"/>
        <v>14</v>
      </c>
      <c r="H629" s="131">
        <v>1</v>
      </c>
      <c r="I629" s="131">
        <v>0</v>
      </c>
      <c r="J629" s="131">
        <f t="shared" si="790"/>
        <v>1</v>
      </c>
      <c r="K629" s="131">
        <v>10</v>
      </c>
      <c r="L629" s="131">
        <v>5</v>
      </c>
      <c r="M629" s="131">
        <f t="shared" si="791"/>
        <v>15</v>
      </c>
      <c r="N629" s="131">
        <v>1</v>
      </c>
      <c r="O629" s="131">
        <v>3</v>
      </c>
      <c r="P629" s="131">
        <f t="shared" si="792"/>
        <v>4</v>
      </c>
      <c r="Q629" s="131">
        <v>5</v>
      </c>
      <c r="R629" s="131">
        <v>5</v>
      </c>
      <c r="S629" s="131">
        <f t="shared" si="793"/>
        <v>10</v>
      </c>
      <c r="T629" s="131">
        <f t="shared" si="794"/>
        <v>173</v>
      </c>
      <c r="U629" s="131">
        <f t="shared" si="794"/>
        <v>91</v>
      </c>
      <c r="V629" s="132">
        <f t="shared" si="795"/>
        <v>264</v>
      </c>
    </row>
    <row r="630" spans="1:25" x14ac:dyDescent="0.2">
      <c r="A630" s="129" t="s">
        <v>8</v>
      </c>
      <c r="B630" s="130">
        <v>259</v>
      </c>
      <c r="C630" s="131">
        <v>49</v>
      </c>
      <c r="D630" s="131">
        <f t="shared" si="788"/>
        <v>308</v>
      </c>
      <c r="E630" s="131">
        <v>45</v>
      </c>
      <c r="F630" s="131">
        <v>7</v>
      </c>
      <c r="G630" s="131">
        <f t="shared" si="789"/>
        <v>52</v>
      </c>
      <c r="H630" s="131">
        <v>2</v>
      </c>
      <c r="I630" s="131">
        <v>0</v>
      </c>
      <c r="J630" s="131">
        <f t="shared" si="790"/>
        <v>2</v>
      </c>
      <c r="K630" s="131">
        <v>14</v>
      </c>
      <c r="L630" s="131">
        <v>1</v>
      </c>
      <c r="M630" s="131">
        <f t="shared" si="791"/>
        <v>15</v>
      </c>
      <c r="N630" s="131">
        <v>8</v>
      </c>
      <c r="O630" s="131">
        <v>2</v>
      </c>
      <c r="P630" s="131">
        <f t="shared" si="792"/>
        <v>10</v>
      </c>
      <c r="Q630" s="131">
        <v>1</v>
      </c>
      <c r="R630" s="131">
        <v>2</v>
      </c>
      <c r="S630" s="131">
        <f t="shared" si="793"/>
        <v>3</v>
      </c>
      <c r="T630" s="131">
        <f t="shared" si="794"/>
        <v>329</v>
      </c>
      <c r="U630" s="131">
        <f t="shared" si="794"/>
        <v>61</v>
      </c>
      <c r="V630" s="132">
        <f t="shared" si="795"/>
        <v>390</v>
      </c>
    </row>
    <row r="631" spans="1:25" x14ac:dyDescent="0.2">
      <c r="A631" s="137" t="s">
        <v>50</v>
      </c>
      <c r="B631" s="134">
        <v>80</v>
      </c>
      <c r="C631" s="135">
        <v>39</v>
      </c>
      <c r="D631" s="135">
        <f t="shared" si="788"/>
        <v>119</v>
      </c>
      <c r="E631" s="135">
        <v>5</v>
      </c>
      <c r="F631" s="135">
        <v>3</v>
      </c>
      <c r="G631" s="135">
        <f t="shared" si="789"/>
        <v>8</v>
      </c>
      <c r="H631" s="135">
        <v>0</v>
      </c>
      <c r="I631" s="135">
        <v>0</v>
      </c>
      <c r="J631" s="135">
        <f t="shared" si="790"/>
        <v>0</v>
      </c>
      <c r="K631" s="135">
        <v>3</v>
      </c>
      <c r="L631" s="135">
        <v>1</v>
      </c>
      <c r="M631" s="135">
        <f t="shared" si="791"/>
        <v>4</v>
      </c>
      <c r="N631" s="135">
        <v>1</v>
      </c>
      <c r="O631" s="135">
        <v>2</v>
      </c>
      <c r="P631" s="135">
        <f t="shared" si="792"/>
        <v>3</v>
      </c>
      <c r="Q631" s="135">
        <v>0</v>
      </c>
      <c r="R631" s="135">
        <v>0</v>
      </c>
      <c r="S631" s="131">
        <f t="shared" si="793"/>
        <v>0</v>
      </c>
      <c r="T631" s="135">
        <f t="shared" si="794"/>
        <v>89</v>
      </c>
      <c r="U631" s="135">
        <f t="shared" si="794"/>
        <v>45</v>
      </c>
      <c r="V631" s="136">
        <f t="shared" si="795"/>
        <v>134</v>
      </c>
    </row>
    <row r="632" spans="1:25" ht="13.5" thickBot="1" x14ac:dyDescent="0.25">
      <c r="A632" s="138" t="s">
        <v>3</v>
      </c>
      <c r="B632" s="139">
        <f>SUM(B624:B631)</f>
        <v>2055</v>
      </c>
      <c r="C632" s="140">
        <f>SUM(C624:C631)</f>
        <v>1158</v>
      </c>
      <c r="D632" s="140">
        <f t="shared" si="788"/>
        <v>3213</v>
      </c>
      <c r="E632" s="140">
        <f>SUM(E624:E631)</f>
        <v>194</v>
      </c>
      <c r="F632" s="140">
        <f>SUM(F624:F631)</f>
        <v>75</v>
      </c>
      <c r="G632" s="140">
        <f t="shared" si="789"/>
        <v>269</v>
      </c>
      <c r="H632" s="140">
        <f>SUM(H624:H631)</f>
        <v>11</v>
      </c>
      <c r="I632" s="140">
        <f>SUM(I624:I631)</f>
        <v>5</v>
      </c>
      <c r="J632" s="140">
        <f t="shared" si="790"/>
        <v>16</v>
      </c>
      <c r="K632" s="140">
        <f>SUM(K624:K631)</f>
        <v>85</v>
      </c>
      <c r="L632" s="140">
        <f>SUM(L624:L631)</f>
        <v>75</v>
      </c>
      <c r="M632" s="140">
        <f t="shared" si="791"/>
        <v>160</v>
      </c>
      <c r="N632" s="140">
        <f>SUM(N624:N631)</f>
        <v>42</v>
      </c>
      <c r="O632" s="140">
        <f>SUM(O624:O631)</f>
        <v>27</v>
      </c>
      <c r="P632" s="140">
        <f t="shared" si="792"/>
        <v>69</v>
      </c>
      <c r="Q632" s="140">
        <f>SUM(Q624:Q631)</f>
        <v>43</v>
      </c>
      <c r="R632" s="140">
        <f>SUM(R624:R631)</f>
        <v>48</v>
      </c>
      <c r="S632" s="140">
        <f t="shared" si="793"/>
        <v>91</v>
      </c>
      <c r="T632" s="140">
        <f t="shared" si="794"/>
        <v>2430</v>
      </c>
      <c r="U632" s="140">
        <f t="shared" si="794"/>
        <v>1388</v>
      </c>
      <c r="V632" s="141">
        <f>SUM(V624:V631)</f>
        <v>3818</v>
      </c>
    </row>
    <row r="634" spans="1:25" ht="13.5" thickBot="1" x14ac:dyDescent="0.25">
      <c r="A634" s="118" t="s">
        <v>120</v>
      </c>
    </row>
    <row r="635" spans="1:25" ht="25.5" x14ac:dyDescent="0.2">
      <c r="A635" s="161" t="s">
        <v>121</v>
      </c>
      <c r="B635" s="152" t="s">
        <v>41</v>
      </c>
      <c r="C635" s="153" t="s">
        <v>41</v>
      </c>
      <c r="D635" s="154" t="s">
        <v>41</v>
      </c>
      <c r="E635" s="155" t="s">
        <v>42</v>
      </c>
      <c r="F635" s="153" t="s">
        <v>42</v>
      </c>
      <c r="G635" s="154" t="s">
        <v>42</v>
      </c>
      <c r="H635" s="157" t="s">
        <v>43</v>
      </c>
      <c r="I635" s="158" t="s">
        <v>43</v>
      </c>
      <c r="J635" s="159" t="s">
        <v>43</v>
      </c>
      <c r="K635" s="155" t="s">
        <v>44</v>
      </c>
      <c r="L635" s="153" t="s">
        <v>44</v>
      </c>
      <c r="M635" s="154" t="s">
        <v>44</v>
      </c>
      <c r="N635" s="155" t="s">
        <v>45</v>
      </c>
      <c r="O635" s="153" t="s">
        <v>45</v>
      </c>
      <c r="P635" s="154" t="s">
        <v>45</v>
      </c>
      <c r="Q635" s="155" t="s">
        <v>46</v>
      </c>
      <c r="R635" s="153" t="s">
        <v>46</v>
      </c>
      <c r="S635" s="154" t="s">
        <v>46</v>
      </c>
      <c r="T635" s="155" t="s">
        <v>3</v>
      </c>
      <c r="U635" s="153" t="s">
        <v>3</v>
      </c>
      <c r="V635" s="156" t="s">
        <v>3</v>
      </c>
      <c r="W635" s="186"/>
      <c r="X635" s="186"/>
      <c r="Y635" s="186"/>
    </row>
    <row r="636" spans="1:25" ht="13.5" thickBot="1" x14ac:dyDescent="0.25">
      <c r="A636" s="162"/>
      <c r="B636" s="122" t="s">
        <v>48</v>
      </c>
      <c r="C636" s="123" t="s">
        <v>49</v>
      </c>
      <c r="D636" s="123" t="s">
        <v>3</v>
      </c>
      <c r="E636" s="122" t="s">
        <v>48</v>
      </c>
      <c r="F636" s="123" t="s">
        <v>49</v>
      </c>
      <c r="G636" s="123" t="s">
        <v>3</v>
      </c>
      <c r="H636" s="122" t="s">
        <v>48</v>
      </c>
      <c r="I636" s="123" t="s">
        <v>49</v>
      </c>
      <c r="J636" s="123" t="s">
        <v>3</v>
      </c>
      <c r="K636" s="122" t="s">
        <v>48</v>
      </c>
      <c r="L636" s="123" t="s">
        <v>49</v>
      </c>
      <c r="M636" s="123" t="s">
        <v>3</v>
      </c>
      <c r="N636" s="122" t="s">
        <v>48</v>
      </c>
      <c r="O636" s="123" t="s">
        <v>49</v>
      </c>
      <c r="P636" s="123" t="s">
        <v>3</v>
      </c>
      <c r="Q636" s="122" t="s">
        <v>48</v>
      </c>
      <c r="R636" s="123" t="s">
        <v>49</v>
      </c>
      <c r="S636" s="123" t="s">
        <v>3</v>
      </c>
      <c r="T636" s="122" t="s">
        <v>48</v>
      </c>
      <c r="U636" s="123" t="s">
        <v>49</v>
      </c>
      <c r="V636" s="124" t="s">
        <v>3</v>
      </c>
      <c r="W636" s="187"/>
      <c r="X636" s="187"/>
      <c r="Y636" s="187"/>
    </row>
    <row r="637" spans="1:25" x14ac:dyDescent="0.2">
      <c r="A637" s="125" t="s">
        <v>4</v>
      </c>
      <c r="B637" s="126">
        <v>931</v>
      </c>
      <c r="C637" s="127">
        <v>487</v>
      </c>
      <c r="D637" s="127">
        <f t="shared" ref="D637:D644" si="796">SUM(B637:C637)</f>
        <v>1418</v>
      </c>
      <c r="E637" s="127">
        <v>90</v>
      </c>
      <c r="F637" s="127">
        <v>20</v>
      </c>
      <c r="G637" s="127">
        <f t="shared" ref="G637:G644" si="797">SUM(E637:F637)</f>
        <v>110</v>
      </c>
      <c r="H637" s="127">
        <v>5</v>
      </c>
      <c r="I637" s="127">
        <v>7</v>
      </c>
      <c r="J637" s="127">
        <f t="shared" ref="J637:J644" si="798">SUM(H637:I637)</f>
        <v>12</v>
      </c>
      <c r="K637" s="127">
        <v>32</v>
      </c>
      <c r="L637" s="127">
        <v>28</v>
      </c>
      <c r="M637" s="127">
        <f t="shared" ref="M637:M644" si="799">SUM(K637:L637)</f>
        <v>60</v>
      </c>
      <c r="N637" s="127">
        <v>17</v>
      </c>
      <c r="O637" s="127">
        <v>21</v>
      </c>
      <c r="P637" s="127">
        <f t="shared" ref="P637:P644" si="800">SUM(N637:O637)</f>
        <v>38</v>
      </c>
      <c r="Q637" s="127">
        <v>13</v>
      </c>
      <c r="R637" s="127">
        <v>7</v>
      </c>
      <c r="S637" s="127">
        <f t="shared" ref="S637:S644" si="801">SUM(Q637:R637)</f>
        <v>20</v>
      </c>
      <c r="T637" s="127">
        <f t="shared" ref="T637:U644" si="802">Q637+N637+K637+H637+E637+B637</f>
        <v>1088</v>
      </c>
      <c r="U637" s="127">
        <f t="shared" si="802"/>
        <v>570</v>
      </c>
      <c r="V637" s="128">
        <f t="shared" ref="V637:V643" si="803">SUM(T637:U637)</f>
        <v>1658</v>
      </c>
    </row>
    <row r="638" spans="1:25" x14ac:dyDescent="0.2">
      <c r="A638" s="129" t="s">
        <v>6</v>
      </c>
      <c r="B638" s="130">
        <v>389</v>
      </c>
      <c r="C638" s="131">
        <v>507</v>
      </c>
      <c r="D638" s="131">
        <f t="shared" si="796"/>
        <v>896</v>
      </c>
      <c r="E638" s="131">
        <v>29</v>
      </c>
      <c r="F638" s="131">
        <v>19</v>
      </c>
      <c r="G638" s="131">
        <f t="shared" si="797"/>
        <v>48</v>
      </c>
      <c r="H638" s="131">
        <v>2</v>
      </c>
      <c r="I638" s="131">
        <v>3</v>
      </c>
      <c r="J638" s="131">
        <f t="shared" si="798"/>
        <v>5</v>
      </c>
      <c r="K638" s="131">
        <v>31</v>
      </c>
      <c r="L638" s="131">
        <v>35</v>
      </c>
      <c r="M638" s="131">
        <f t="shared" si="799"/>
        <v>66</v>
      </c>
      <c r="N638" s="131">
        <v>8</v>
      </c>
      <c r="O638" s="131">
        <v>9</v>
      </c>
      <c r="P638" s="131">
        <f t="shared" si="800"/>
        <v>17</v>
      </c>
      <c r="Q638" s="131">
        <v>19</v>
      </c>
      <c r="R638" s="131">
        <v>18</v>
      </c>
      <c r="S638" s="131">
        <f t="shared" si="801"/>
        <v>37</v>
      </c>
      <c r="T638" s="131">
        <f t="shared" si="802"/>
        <v>478</v>
      </c>
      <c r="U638" s="131">
        <f t="shared" si="802"/>
        <v>591</v>
      </c>
      <c r="V638" s="132">
        <f t="shared" si="803"/>
        <v>1069</v>
      </c>
    </row>
    <row r="639" spans="1:25" x14ac:dyDescent="0.2">
      <c r="A639" s="133" t="s">
        <v>5</v>
      </c>
      <c r="B639" s="130">
        <v>1343</v>
      </c>
      <c r="C639" s="131">
        <v>229</v>
      </c>
      <c r="D639" s="131">
        <f t="shared" si="796"/>
        <v>1572</v>
      </c>
      <c r="E639" s="131">
        <v>107</v>
      </c>
      <c r="F639" s="131">
        <v>17</v>
      </c>
      <c r="G639" s="131">
        <f t="shared" si="797"/>
        <v>124</v>
      </c>
      <c r="H639" s="131">
        <v>4</v>
      </c>
      <c r="I639" s="131">
        <v>1</v>
      </c>
      <c r="J639" s="131">
        <f t="shared" si="798"/>
        <v>5</v>
      </c>
      <c r="K639" s="131">
        <v>23</v>
      </c>
      <c r="L639" s="131">
        <v>5</v>
      </c>
      <c r="M639" s="131">
        <f t="shared" si="799"/>
        <v>28</v>
      </c>
      <c r="N639" s="131">
        <v>22</v>
      </c>
      <c r="O639" s="131">
        <v>5</v>
      </c>
      <c r="P639" s="131">
        <f t="shared" si="800"/>
        <v>27</v>
      </c>
      <c r="Q639" s="131">
        <v>7</v>
      </c>
      <c r="R639" s="131">
        <v>3</v>
      </c>
      <c r="S639" s="131">
        <f t="shared" si="801"/>
        <v>10</v>
      </c>
      <c r="T639" s="131">
        <f t="shared" si="802"/>
        <v>1506</v>
      </c>
      <c r="U639" s="131">
        <f t="shared" si="802"/>
        <v>260</v>
      </c>
      <c r="V639" s="132">
        <f t="shared" si="803"/>
        <v>1766</v>
      </c>
    </row>
    <row r="640" spans="1:25" x14ac:dyDescent="0.2">
      <c r="A640" s="133" t="s">
        <v>7</v>
      </c>
      <c r="B640" s="130">
        <v>49</v>
      </c>
      <c r="C640" s="131">
        <v>274</v>
      </c>
      <c r="D640" s="131">
        <f t="shared" si="796"/>
        <v>323</v>
      </c>
      <c r="E640" s="131">
        <v>11</v>
      </c>
      <c r="F640" s="131">
        <v>24</v>
      </c>
      <c r="G640" s="131">
        <f t="shared" si="797"/>
        <v>35</v>
      </c>
      <c r="H640" s="131">
        <v>0</v>
      </c>
      <c r="I640" s="131">
        <v>1</v>
      </c>
      <c r="J640" s="131">
        <f t="shared" si="798"/>
        <v>1</v>
      </c>
      <c r="K640" s="131">
        <v>14</v>
      </c>
      <c r="L640" s="131">
        <v>37</v>
      </c>
      <c r="M640" s="131">
        <f t="shared" si="799"/>
        <v>51</v>
      </c>
      <c r="N640" s="131">
        <v>2</v>
      </c>
      <c r="O640" s="131">
        <v>1</v>
      </c>
      <c r="P640" s="131">
        <f t="shared" si="800"/>
        <v>3</v>
      </c>
      <c r="Q640" s="131">
        <v>14</v>
      </c>
      <c r="R640" s="131">
        <v>32</v>
      </c>
      <c r="S640" s="131">
        <f t="shared" si="801"/>
        <v>46</v>
      </c>
      <c r="T640" s="131">
        <f t="shared" si="802"/>
        <v>90</v>
      </c>
      <c r="U640" s="131">
        <f t="shared" si="802"/>
        <v>369</v>
      </c>
      <c r="V640" s="132">
        <f t="shared" si="803"/>
        <v>459</v>
      </c>
    </row>
    <row r="641" spans="1:25" x14ac:dyDescent="0.2">
      <c r="A641" s="133" t="s">
        <v>9</v>
      </c>
      <c r="B641" s="130">
        <v>364</v>
      </c>
      <c r="C641" s="131">
        <v>150</v>
      </c>
      <c r="D641" s="131">
        <f t="shared" si="796"/>
        <v>514</v>
      </c>
      <c r="E641" s="131">
        <v>24</v>
      </c>
      <c r="F641" s="131">
        <v>5</v>
      </c>
      <c r="G641" s="131">
        <f t="shared" si="797"/>
        <v>29</v>
      </c>
      <c r="H641" s="131">
        <v>1</v>
      </c>
      <c r="I641" s="131">
        <v>0</v>
      </c>
      <c r="J641" s="131">
        <f t="shared" si="798"/>
        <v>1</v>
      </c>
      <c r="K641" s="131">
        <v>23</v>
      </c>
      <c r="L641" s="131">
        <v>13</v>
      </c>
      <c r="M641" s="131">
        <f t="shared" si="799"/>
        <v>36</v>
      </c>
      <c r="N641" s="131">
        <v>3</v>
      </c>
      <c r="O641" s="131">
        <v>5</v>
      </c>
      <c r="P641" s="131">
        <f t="shared" si="800"/>
        <v>8</v>
      </c>
      <c r="Q641" s="131">
        <v>11</v>
      </c>
      <c r="R641" s="131">
        <v>12</v>
      </c>
      <c r="S641" s="131">
        <f t="shared" si="801"/>
        <v>23</v>
      </c>
      <c r="T641" s="131">
        <f t="shared" si="802"/>
        <v>426</v>
      </c>
      <c r="U641" s="131">
        <f t="shared" si="802"/>
        <v>185</v>
      </c>
      <c r="V641" s="132">
        <f t="shared" si="803"/>
        <v>611</v>
      </c>
    </row>
    <row r="642" spans="1:25" x14ac:dyDescent="0.2">
      <c r="A642" s="129" t="s">
        <v>8</v>
      </c>
      <c r="B642" s="130">
        <v>615</v>
      </c>
      <c r="C642" s="131">
        <v>86</v>
      </c>
      <c r="D642" s="131">
        <f t="shared" si="796"/>
        <v>701</v>
      </c>
      <c r="E642" s="131">
        <v>63</v>
      </c>
      <c r="F642" s="131">
        <v>8</v>
      </c>
      <c r="G642" s="131">
        <f t="shared" si="797"/>
        <v>71</v>
      </c>
      <c r="H642" s="131">
        <v>5</v>
      </c>
      <c r="I642" s="131">
        <v>0</v>
      </c>
      <c r="J642" s="131">
        <f t="shared" si="798"/>
        <v>5</v>
      </c>
      <c r="K642" s="131">
        <v>39</v>
      </c>
      <c r="L642" s="131">
        <v>12</v>
      </c>
      <c r="M642" s="131">
        <f t="shared" si="799"/>
        <v>51</v>
      </c>
      <c r="N642" s="131">
        <v>13</v>
      </c>
      <c r="O642" s="131">
        <v>1</v>
      </c>
      <c r="P642" s="131">
        <f t="shared" si="800"/>
        <v>14</v>
      </c>
      <c r="Q642" s="131">
        <v>3</v>
      </c>
      <c r="R642" s="131">
        <v>3</v>
      </c>
      <c r="S642" s="131">
        <f t="shared" si="801"/>
        <v>6</v>
      </c>
      <c r="T642" s="131">
        <f t="shared" si="802"/>
        <v>738</v>
      </c>
      <c r="U642" s="131">
        <f t="shared" si="802"/>
        <v>110</v>
      </c>
      <c r="V642" s="132">
        <f t="shared" si="803"/>
        <v>848</v>
      </c>
    </row>
    <row r="643" spans="1:25" x14ac:dyDescent="0.2">
      <c r="A643" s="137" t="s">
        <v>50</v>
      </c>
      <c r="B643" s="134">
        <v>146</v>
      </c>
      <c r="C643" s="135">
        <v>86</v>
      </c>
      <c r="D643" s="135">
        <f t="shared" si="796"/>
        <v>232</v>
      </c>
      <c r="E643" s="135">
        <v>8</v>
      </c>
      <c r="F643" s="135">
        <v>5</v>
      </c>
      <c r="G643" s="135">
        <f t="shared" si="797"/>
        <v>13</v>
      </c>
      <c r="H643" s="135">
        <v>0</v>
      </c>
      <c r="I643" s="135">
        <v>0</v>
      </c>
      <c r="J643" s="135">
        <f t="shared" si="798"/>
        <v>0</v>
      </c>
      <c r="K643" s="135">
        <v>6</v>
      </c>
      <c r="L643" s="135">
        <v>4</v>
      </c>
      <c r="M643" s="135">
        <f t="shared" si="799"/>
        <v>10</v>
      </c>
      <c r="N643" s="135">
        <v>2</v>
      </c>
      <c r="O643" s="135">
        <v>5</v>
      </c>
      <c r="P643" s="135">
        <f t="shared" si="800"/>
        <v>7</v>
      </c>
      <c r="Q643" s="135">
        <v>4</v>
      </c>
      <c r="R643" s="135">
        <v>1</v>
      </c>
      <c r="S643" s="131">
        <f t="shared" si="801"/>
        <v>5</v>
      </c>
      <c r="T643" s="135">
        <f t="shared" si="802"/>
        <v>166</v>
      </c>
      <c r="U643" s="135">
        <f t="shared" si="802"/>
        <v>101</v>
      </c>
      <c r="V643" s="136">
        <f t="shared" si="803"/>
        <v>267</v>
      </c>
    </row>
    <row r="644" spans="1:25" ht="13.5" thickBot="1" x14ac:dyDescent="0.25">
      <c r="A644" s="138" t="s">
        <v>3</v>
      </c>
      <c r="B644" s="139">
        <f>SUM(B636:B643)</f>
        <v>3837</v>
      </c>
      <c r="C644" s="140">
        <f>SUM(C636:C643)</f>
        <v>1819</v>
      </c>
      <c r="D644" s="140">
        <f t="shared" si="796"/>
        <v>5656</v>
      </c>
      <c r="E644" s="140">
        <f>SUM(E636:E643)</f>
        <v>332</v>
      </c>
      <c r="F644" s="140">
        <f>SUM(F636:F643)</f>
        <v>98</v>
      </c>
      <c r="G644" s="140">
        <f t="shared" si="797"/>
        <v>430</v>
      </c>
      <c r="H644" s="140">
        <f>SUM(H636:H643)</f>
        <v>17</v>
      </c>
      <c r="I644" s="140">
        <f>SUM(I636:I643)</f>
        <v>12</v>
      </c>
      <c r="J644" s="140">
        <f t="shared" si="798"/>
        <v>29</v>
      </c>
      <c r="K644" s="140">
        <f>SUM(K636:K643)</f>
        <v>168</v>
      </c>
      <c r="L644" s="140">
        <f>SUM(L636:L643)</f>
        <v>134</v>
      </c>
      <c r="M644" s="140">
        <f t="shared" si="799"/>
        <v>302</v>
      </c>
      <c r="N644" s="140">
        <f>SUM(N636:N643)</f>
        <v>67</v>
      </c>
      <c r="O644" s="140">
        <f>SUM(O636:O643)</f>
        <v>47</v>
      </c>
      <c r="P644" s="140">
        <f t="shared" si="800"/>
        <v>114</v>
      </c>
      <c r="Q644" s="140">
        <f>SUM(Q636:Q643)</f>
        <v>71</v>
      </c>
      <c r="R644" s="140">
        <f>SUM(R636:R643)</f>
        <v>76</v>
      </c>
      <c r="S644" s="140">
        <f t="shared" si="801"/>
        <v>147</v>
      </c>
      <c r="T644" s="140">
        <f t="shared" si="802"/>
        <v>4492</v>
      </c>
      <c r="U644" s="140">
        <f t="shared" si="802"/>
        <v>2186</v>
      </c>
      <c r="V644" s="141">
        <f>SUM(V636:V643)</f>
        <v>6678</v>
      </c>
    </row>
    <row r="645" spans="1:25" ht="13.5" thickBot="1" x14ac:dyDescent="0.25">
      <c r="A645" s="143"/>
      <c r="U645" s="118"/>
    </row>
    <row r="646" spans="1:25" ht="25.5" x14ac:dyDescent="0.2">
      <c r="A646" s="161" t="s">
        <v>72</v>
      </c>
      <c r="B646" s="152" t="s">
        <v>41</v>
      </c>
      <c r="C646" s="153" t="s">
        <v>41</v>
      </c>
      <c r="D646" s="154" t="s">
        <v>41</v>
      </c>
      <c r="E646" s="155" t="s">
        <v>42</v>
      </c>
      <c r="F646" s="153" t="s">
        <v>42</v>
      </c>
      <c r="G646" s="154" t="s">
        <v>42</v>
      </c>
      <c r="H646" s="157" t="s">
        <v>43</v>
      </c>
      <c r="I646" s="158" t="s">
        <v>43</v>
      </c>
      <c r="J646" s="159" t="s">
        <v>43</v>
      </c>
      <c r="K646" s="155" t="s">
        <v>44</v>
      </c>
      <c r="L646" s="153" t="s">
        <v>44</v>
      </c>
      <c r="M646" s="154" t="s">
        <v>44</v>
      </c>
      <c r="N646" s="155" t="s">
        <v>45</v>
      </c>
      <c r="O646" s="153" t="s">
        <v>45</v>
      </c>
      <c r="P646" s="154" t="s">
        <v>45</v>
      </c>
      <c r="Q646" s="155" t="s">
        <v>46</v>
      </c>
      <c r="R646" s="153" t="s">
        <v>46</v>
      </c>
      <c r="S646" s="154" t="s">
        <v>46</v>
      </c>
      <c r="T646" s="155" t="s">
        <v>3</v>
      </c>
      <c r="U646" s="153" t="s">
        <v>3</v>
      </c>
      <c r="V646" s="156" t="s">
        <v>3</v>
      </c>
      <c r="W646" s="186"/>
      <c r="X646" s="186"/>
      <c r="Y646" s="186"/>
    </row>
    <row r="647" spans="1:25" ht="13.5" thickBot="1" x14ac:dyDescent="0.25">
      <c r="A647" s="162"/>
      <c r="B647" s="122" t="s">
        <v>48</v>
      </c>
      <c r="C647" s="123" t="s">
        <v>49</v>
      </c>
      <c r="D647" s="123" t="s">
        <v>3</v>
      </c>
      <c r="E647" s="122" t="s">
        <v>48</v>
      </c>
      <c r="F647" s="123" t="s">
        <v>49</v>
      </c>
      <c r="G647" s="123" t="s">
        <v>3</v>
      </c>
      <c r="H647" s="122" t="s">
        <v>48</v>
      </c>
      <c r="I647" s="123" t="s">
        <v>49</v>
      </c>
      <c r="J647" s="123" t="s">
        <v>3</v>
      </c>
      <c r="K647" s="122" t="s">
        <v>48</v>
      </c>
      <c r="L647" s="123" t="s">
        <v>49</v>
      </c>
      <c r="M647" s="123" t="s">
        <v>3</v>
      </c>
      <c r="N647" s="122" t="s">
        <v>48</v>
      </c>
      <c r="O647" s="123" t="s">
        <v>49</v>
      </c>
      <c r="P647" s="123" t="s">
        <v>3</v>
      </c>
      <c r="Q647" s="122" t="s">
        <v>48</v>
      </c>
      <c r="R647" s="123" t="s">
        <v>49</v>
      </c>
      <c r="S647" s="123" t="s">
        <v>3</v>
      </c>
      <c r="T647" s="122" t="s">
        <v>48</v>
      </c>
      <c r="U647" s="123" t="s">
        <v>49</v>
      </c>
      <c r="V647" s="124" t="s">
        <v>3</v>
      </c>
      <c r="W647" s="187"/>
      <c r="X647" s="187"/>
      <c r="Y647" s="187"/>
    </row>
    <row r="648" spans="1:25" x14ac:dyDescent="0.2">
      <c r="A648" s="125" t="s">
        <v>4</v>
      </c>
      <c r="B648" s="126">
        <v>2301</v>
      </c>
      <c r="C648" s="127">
        <v>1434</v>
      </c>
      <c r="D648" s="127">
        <f t="shared" ref="D648:D655" si="804">SUM(B648:C648)</f>
        <v>3735</v>
      </c>
      <c r="E648" s="127">
        <v>278</v>
      </c>
      <c r="F648" s="127">
        <v>80</v>
      </c>
      <c r="G648" s="127">
        <f t="shared" ref="G648:G655" si="805">SUM(E648:F648)</f>
        <v>358</v>
      </c>
      <c r="H648" s="127">
        <v>14</v>
      </c>
      <c r="I648" s="127">
        <v>17</v>
      </c>
      <c r="J648" s="127">
        <f t="shared" ref="J648:J655" si="806">SUM(H648:I648)</f>
        <v>31</v>
      </c>
      <c r="K648" s="127">
        <v>74</v>
      </c>
      <c r="L648" s="127">
        <v>52</v>
      </c>
      <c r="M648" s="127">
        <f t="shared" ref="M648:M655" si="807">SUM(K648:L648)</f>
        <v>126</v>
      </c>
      <c r="N648" s="127">
        <v>46</v>
      </c>
      <c r="O648" s="127">
        <v>36</v>
      </c>
      <c r="P648" s="127">
        <f t="shared" ref="P648:P655" si="808">SUM(N648:O648)</f>
        <v>82</v>
      </c>
      <c r="Q648" s="127">
        <v>39</v>
      </c>
      <c r="R648" s="127">
        <v>33</v>
      </c>
      <c r="S648" s="127">
        <f t="shared" ref="S648:S655" si="809">SUM(Q648:R648)</f>
        <v>72</v>
      </c>
      <c r="T648" s="127">
        <f t="shared" ref="T648:U655" si="810">Q648+N648+K648+H648+E648+B648</f>
        <v>2752</v>
      </c>
      <c r="U648" s="127">
        <f t="shared" si="810"/>
        <v>1652</v>
      </c>
      <c r="V648" s="128">
        <f t="shared" ref="V648:V654" si="811">SUM(T648:U648)</f>
        <v>4404</v>
      </c>
    </row>
    <row r="649" spans="1:25" x14ac:dyDescent="0.2">
      <c r="A649" s="129" t="s">
        <v>6</v>
      </c>
      <c r="B649" s="130">
        <v>792</v>
      </c>
      <c r="C649" s="131">
        <v>1190</v>
      </c>
      <c r="D649" s="131">
        <f t="shared" si="804"/>
        <v>1982</v>
      </c>
      <c r="E649" s="131">
        <v>106</v>
      </c>
      <c r="F649" s="131">
        <v>68</v>
      </c>
      <c r="G649" s="131">
        <f t="shared" si="805"/>
        <v>174</v>
      </c>
      <c r="H649" s="131">
        <v>2</v>
      </c>
      <c r="I649" s="131">
        <v>5</v>
      </c>
      <c r="J649" s="131">
        <f t="shared" si="806"/>
        <v>7</v>
      </c>
      <c r="K649" s="131">
        <v>62</v>
      </c>
      <c r="L649" s="131">
        <v>66</v>
      </c>
      <c r="M649" s="131">
        <f t="shared" si="807"/>
        <v>128</v>
      </c>
      <c r="N649" s="131">
        <v>17</v>
      </c>
      <c r="O649" s="131">
        <v>31</v>
      </c>
      <c r="P649" s="131">
        <f t="shared" si="808"/>
        <v>48</v>
      </c>
      <c r="Q649" s="131">
        <v>42</v>
      </c>
      <c r="R649" s="131">
        <v>43</v>
      </c>
      <c r="S649" s="131">
        <f t="shared" si="809"/>
        <v>85</v>
      </c>
      <c r="T649" s="131">
        <f t="shared" si="810"/>
        <v>1021</v>
      </c>
      <c r="U649" s="131">
        <f t="shared" si="810"/>
        <v>1403</v>
      </c>
      <c r="V649" s="132">
        <f t="shared" si="811"/>
        <v>2424</v>
      </c>
    </row>
    <row r="650" spans="1:25" x14ac:dyDescent="0.2">
      <c r="A650" s="133" t="s">
        <v>5</v>
      </c>
      <c r="B650" s="130">
        <v>2383</v>
      </c>
      <c r="C650" s="131">
        <v>415</v>
      </c>
      <c r="D650" s="131">
        <f t="shared" si="804"/>
        <v>2798</v>
      </c>
      <c r="E650" s="131">
        <v>204</v>
      </c>
      <c r="F650" s="131">
        <v>35</v>
      </c>
      <c r="G650" s="131">
        <f t="shared" si="805"/>
        <v>239</v>
      </c>
      <c r="H650" s="131">
        <v>15</v>
      </c>
      <c r="I650" s="131">
        <v>2</v>
      </c>
      <c r="J650" s="131">
        <f t="shared" si="806"/>
        <v>17</v>
      </c>
      <c r="K650" s="131">
        <v>29</v>
      </c>
      <c r="L650" s="131">
        <v>8</v>
      </c>
      <c r="M650" s="131">
        <f t="shared" si="807"/>
        <v>37</v>
      </c>
      <c r="N650" s="131">
        <v>42</v>
      </c>
      <c r="O650" s="131">
        <v>7</v>
      </c>
      <c r="P650" s="131">
        <f t="shared" si="808"/>
        <v>49</v>
      </c>
      <c r="Q650" s="131">
        <v>18</v>
      </c>
      <c r="R650" s="131">
        <v>5</v>
      </c>
      <c r="S650" s="131">
        <f t="shared" si="809"/>
        <v>23</v>
      </c>
      <c r="T650" s="131">
        <f t="shared" si="810"/>
        <v>2691</v>
      </c>
      <c r="U650" s="131">
        <f t="shared" si="810"/>
        <v>472</v>
      </c>
      <c r="V650" s="132">
        <f t="shared" si="811"/>
        <v>3163</v>
      </c>
    </row>
    <row r="651" spans="1:25" x14ac:dyDescent="0.2">
      <c r="A651" s="133" t="s">
        <v>7</v>
      </c>
      <c r="B651" s="130">
        <v>106</v>
      </c>
      <c r="C651" s="131">
        <v>778</v>
      </c>
      <c r="D651" s="131">
        <f t="shared" si="804"/>
        <v>884</v>
      </c>
      <c r="E651" s="131">
        <v>20</v>
      </c>
      <c r="F651" s="131">
        <v>62</v>
      </c>
      <c r="G651" s="131">
        <f t="shared" si="805"/>
        <v>82</v>
      </c>
      <c r="H651" s="131">
        <v>0</v>
      </c>
      <c r="I651" s="131">
        <v>3</v>
      </c>
      <c r="J651" s="131">
        <f t="shared" si="806"/>
        <v>3</v>
      </c>
      <c r="K651" s="131">
        <v>26</v>
      </c>
      <c r="L651" s="131">
        <v>68</v>
      </c>
      <c r="M651" s="131">
        <f t="shared" si="807"/>
        <v>94</v>
      </c>
      <c r="N651" s="131">
        <v>2</v>
      </c>
      <c r="O651" s="131">
        <v>9</v>
      </c>
      <c r="P651" s="131">
        <f t="shared" si="808"/>
        <v>11</v>
      </c>
      <c r="Q651" s="131">
        <v>47</v>
      </c>
      <c r="R651" s="131">
        <v>96</v>
      </c>
      <c r="S651" s="131">
        <f t="shared" si="809"/>
        <v>143</v>
      </c>
      <c r="T651" s="131">
        <f t="shared" si="810"/>
        <v>201</v>
      </c>
      <c r="U651" s="131">
        <f t="shared" si="810"/>
        <v>1016</v>
      </c>
      <c r="V651" s="132">
        <f t="shared" si="811"/>
        <v>1217</v>
      </c>
    </row>
    <row r="652" spans="1:25" x14ac:dyDescent="0.2">
      <c r="A652" s="133" t="s">
        <v>9</v>
      </c>
      <c r="B652" s="130">
        <v>625</v>
      </c>
      <c r="C652" s="131">
        <v>308</v>
      </c>
      <c r="D652" s="131">
        <f t="shared" si="804"/>
        <v>933</v>
      </c>
      <c r="E652" s="131">
        <v>71</v>
      </c>
      <c r="F652" s="131">
        <v>19</v>
      </c>
      <c r="G652" s="131">
        <f t="shared" si="805"/>
        <v>90</v>
      </c>
      <c r="H652" s="131">
        <v>5</v>
      </c>
      <c r="I652" s="131">
        <v>0</v>
      </c>
      <c r="J652" s="131">
        <f t="shared" si="806"/>
        <v>5</v>
      </c>
      <c r="K652" s="131">
        <v>37</v>
      </c>
      <c r="L652" s="131">
        <v>24</v>
      </c>
      <c r="M652" s="131">
        <f t="shared" si="807"/>
        <v>61</v>
      </c>
      <c r="N652" s="131">
        <v>4</v>
      </c>
      <c r="O652" s="131">
        <v>7</v>
      </c>
      <c r="P652" s="131">
        <f t="shared" si="808"/>
        <v>11</v>
      </c>
      <c r="Q652" s="131">
        <v>32</v>
      </c>
      <c r="R652" s="131">
        <v>27</v>
      </c>
      <c r="S652" s="131">
        <f t="shared" si="809"/>
        <v>59</v>
      </c>
      <c r="T652" s="131">
        <f t="shared" si="810"/>
        <v>774</v>
      </c>
      <c r="U652" s="131">
        <f t="shared" si="810"/>
        <v>385</v>
      </c>
      <c r="V652" s="132">
        <f t="shared" si="811"/>
        <v>1159</v>
      </c>
    </row>
    <row r="653" spans="1:25" x14ac:dyDescent="0.2">
      <c r="A653" s="129" t="s">
        <v>8</v>
      </c>
      <c r="B653" s="130">
        <v>1290</v>
      </c>
      <c r="C653" s="131">
        <v>203</v>
      </c>
      <c r="D653" s="131">
        <f t="shared" si="804"/>
        <v>1493</v>
      </c>
      <c r="E653" s="131">
        <v>155</v>
      </c>
      <c r="F653" s="131">
        <v>15</v>
      </c>
      <c r="G653" s="131">
        <f t="shared" si="805"/>
        <v>170</v>
      </c>
      <c r="H653" s="131">
        <v>12</v>
      </c>
      <c r="I653" s="131">
        <v>1</v>
      </c>
      <c r="J653" s="131">
        <f t="shared" si="806"/>
        <v>13</v>
      </c>
      <c r="K653" s="131">
        <v>82</v>
      </c>
      <c r="L653" s="131">
        <v>32</v>
      </c>
      <c r="M653" s="131">
        <f t="shared" si="807"/>
        <v>114</v>
      </c>
      <c r="N653" s="131">
        <v>28</v>
      </c>
      <c r="O653" s="131">
        <v>8</v>
      </c>
      <c r="P653" s="131">
        <f t="shared" si="808"/>
        <v>36</v>
      </c>
      <c r="Q653" s="131">
        <v>8</v>
      </c>
      <c r="R653" s="131">
        <v>2</v>
      </c>
      <c r="S653" s="131">
        <f t="shared" si="809"/>
        <v>10</v>
      </c>
      <c r="T653" s="131">
        <f t="shared" si="810"/>
        <v>1575</v>
      </c>
      <c r="U653" s="131">
        <f t="shared" si="810"/>
        <v>261</v>
      </c>
      <c r="V653" s="132">
        <f t="shared" si="811"/>
        <v>1836</v>
      </c>
    </row>
    <row r="654" spans="1:25" x14ac:dyDescent="0.2">
      <c r="A654" s="137" t="s">
        <v>50</v>
      </c>
      <c r="B654" s="134">
        <v>519</v>
      </c>
      <c r="C654" s="135">
        <v>374</v>
      </c>
      <c r="D654" s="135">
        <f t="shared" si="804"/>
        <v>893</v>
      </c>
      <c r="E654" s="135">
        <v>36</v>
      </c>
      <c r="F654" s="135">
        <v>22</v>
      </c>
      <c r="G654" s="135">
        <f t="shared" si="805"/>
        <v>58</v>
      </c>
      <c r="H654" s="135">
        <v>1</v>
      </c>
      <c r="I654" s="135">
        <v>1</v>
      </c>
      <c r="J654" s="135">
        <f t="shared" si="806"/>
        <v>2</v>
      </c>
      <c r="K654" s="135">
        <v>11</v>
      </c>
      <c r="L654" s="135">
        <v>20</v>
      </c>
      <c r="M654" s="135">
        <f t="shared" si="807"/>
        <v>31</v>
      </c>
      <c r="N654" s="135">
        <v>13</v>
      </c>
      <c r="O654" s="135">
        <v>9</v>
      </c>
      <c r="P654" s="135">
        <f t="shared" si="808"/>
        <v>22</v>
      </c>
      <c r="Q654" s="135">
        <v>7</v>
      </c>
      <c r="R654" s="135">
        <v>5</v>
      </c>
      <c r="S654" s="131">
        <f t="shared" si="809"/>
        <v>12</v>
      </c>
      <c r="T654" s="135">
        <f t="shared" si="810"/>
        <v>587</v>
      </c>
      <c r="U654" s="135">
        <f t="shared" si="810"/>
        <v>431</v>
      </c>
      <c r="V654" s="136">
        <f t="shared" si="811"/>
        <v>1018</v>
      </c>
    </row>
    <row r="655" spans="1:25" ht="13.5" thickBot="1" x14ac:dyDescent="0.25">
      <c r="A655" s="138" t="s">
        <v>3</v>
      </c>
      <c r="B655" s="139">
        <f>SUM(B647:B654)</f>
        <v>8016</v>
      </c>
      <c r="C655" s="140">
        <f>SUM(C647:C654)</f>
        <v>4702</v>
      </c>
      <c r="D655" s="140">
        <f t="shared" si="804"/>
        <v>12718</v>
      </c>
      <c r="E655" s="140">
        <f>SUM(E647:E654)</f>
        <v>870</v>
      </c>
      <c r="F655" s="140">
        <f>SUM(F647:F654)</f>
        <v>301</v>
      </c>
      <c r="G655" s="140">
        <f t="shared" si="805"/>
        <v>1171</v>
      </c>
      <c r="H655" s="140">
        <f>SUM(H647:H654)</f>
        <v>49</v>
      </c>
      <c r="I655" s="140">
        <f>SUM(I647:I654)</f>
        <v>29</v>
      </c>
      <c r="J655" s="140">
        <f t="shared" si="806"/>
        <v>78</v>
      </c>
      <c r="K655" s="140">
        <f>SUM(K647:K654)</f>
        <v>321</v>
      </c>
      <c r="L655" s="140">
        <f>SUM(L647:L654)</f>
        <v>270</v>
      </c>
      <c r="M655" s="140">
        <f t="shared" si="807"/>
        <v>591</v>
      </c>
      <c r="N655" s="140">
        <f>SUM(N647:N654)</f>
        <v>152</v>
      </c>
      <c r="O655" s="140">
        <f>SUM(O647:O654)</f>
        <v>107</v>
      </c>
      <c r="P655" s="140">
        <f t="shared" si="808"/>
        <v>259</v>
      </c>
      <c r="Q655" s="140">
        <f>SUM(Q647:Q654)</f>
        <v>193</v>
      </c>
      <c r="R655" s="140">
        <f>SUM(R647:R654)</f>
        <v>211</v>
      </c>
      <c r="S655" s="140">
        <f t="shared" si="809"/>
        <v>404</v>
      </c>
      <c r="T655" s="140">
        <f t="shared" si="810"/>
        <v>9601</v>
      </c>
      <c r="U655" s="140">
        <f t="shared" si="810"/>
        <v>5620</v>
      </c>
      <c r="V655" s="141">
        <f>SUM(V647:V654)</f>
        <v>15221</v>
      </c>
    </row>
    <row r="656" spans="1:25" ht="13.5" thickBot="1" x14ac:dyDescent="0.25"/>
    <row r="657" spans="1:25" ht="25.5" x14ac:dyDescent="0.2">
      <c r="A657" s="161" t="s">
        <v>73</v>
      </c>
      <c r="B657" s="152" t="s">
        <v>41</v>
      </c>
      <c r="C657" s="153" t="s">
        <v>41</v>
      </c>
      <c r="D657" s="154" t="s">
        <v>41</v>
      </c>
      <c r="E657" s="155" t="s">
        <v>42</v>
      </c>
      <c r="F657" s="153" t="s">
        <v>42</v>
      </c>
      <c r="G657" s="154" t="s">
        <v>42</v>
      </c>
      <c r="H657" s="157" t="s">
        <v>43</v>
      </c>
      <c r="I657" s="158" t="s">
        <v>43</v>
      </c>
      <c r="J657" s="159" t="s">
        <v>43</v>
      </c>
      <c r="K657" s="155" t="s">
        <v>44</v>
      </c>
      <c r="L657" s="153" t="s">
        <v>44</v>
      </c>
      <c r="M657" s="154" t="s">
        <v>44</v>
      </c>
      <c r="N657" s="155" t="s">
        <v>45</v>
      </c>
      <c r="O657" s="153" t="s">
        <v>45</v>
      </c>
      <c r="P657" s="154" t="s">
        <v>45</v>
      </c>
      <c r="Q657" s="155" t="s">
        <v>46</v>
      </c>
      <c r="R657" s="153" t="s">
        <v>46</v>
      </c>
      <c r="S657" s="154" t="s">
        <v>46</v>
      </c>
      <c r="T657" s="155" t="s">
        <v>3</v>
      </c>
      <c r="U657" s="153" t="s">
        <v>3</v>
      </c>
      <c r="V657" s="156" t="s">
        <v>3</v>
      </c>
      <c r="W657" s="186"/>
      <c r="X657" s="186"/>
      <c r="Y657" s="186"/>
    </row>
    <row r="658" spans="1:25" ht="13.5" thickBot="1" x14ac:dyDescent="0.25">
      <c r="A658" s="162"/>
      <c r="B658" s="122" t="s">
        <v>48</v>
      </c>
      <c r="C658" s="123" t="s">
        <v>49</v>
      </c>
      <c r="D658" s="123" t="s">
        <v>3</v>
      </c>
      <c r="E658" s="122" t="s">
        <v>48</v>
      </c>
      <c r="F658" s="123" t="s">
        <v>49</v>
      </c>
      <c r="G658" s="123" t="s">
        <v>3</v>
      </c>
      <c r="H658" s="122" t="s">
        <v>48</v>
      </c>
      <c r="I658" s="123" t="s">
        <v>49</v>
      </c>
      <c r="J658" s="123" t="s">
        <v>3</v>
      </c>
      <c r="K658" s="122" t="s">
        <v>48</v>
      </c>
      <c r="L658" s="123" t="s">
        <v>49</v>
      </c>
      <c r="M658" s="123" t="s">
        <v>3</v>
      </c>
      <c r="N658" s="122" t="s">
        <v>48</v>
      </c>
      <c r="O658" s="123" t="s">
        <v>49</v>
      </c>
      <c r="P658" s="123" t="s">
        <v>3</v>
      </c>
      <c r="Q658" s="122" t="s">
        <v>48</v>
      </c>
      <c r="R658" s="123" t="s">
        <v>49</v>
      </c>
      <c r="S658" s="123" t="s">
        <v>3</v>
      </c>
      <c r="T658" s="122" t="s">
        <v>48</v>
      </c>
      <c r="U658" s="123" t="s">
        <v>49</v>
      </c>
      <c r="V658" s="124" t="s">
        <v>3</v>
      </c>
      <c r="W658" s="187"/>
      <c r="X658" s="187"/>
      <c r="Y658" s="187"/>
    </row>
    <row r="659" spans="1:25" x14ac:dyDescent="0.2">
      <c r="A659" s="125" t="s">
        <v>4</v>
      </c>
      <c r="B659" s="126">
        <v>2394</v>
      </c>
      <c r="C659" s="127">
        <v>1487</v>
      </c>
      <c r="D659" s="127">
        <f t="shared" ref="D659:D666" si="812">SUM(B659:C659)</f>
        <v>3881</v>
      </c>
      <c r="E659" s="127">
        <v>314</v>
      </c>
      <c r="F659" s="127">
        <v>85</v>
      </c>
      <c r="G659" s="127">
        <f t="shared" ref="G659:G666" si="813">SUM(E659:F659)</f>
        <v>399</v>
      </c>
      <c r="H659" s="127">
        <v>19</v>
      </c>
      <c r="I659" s="127">
        <v>16</v>
      </c>
      <c r="J659" s="127">
        <f t="shared" ref="J659:J666" si="814">SUM(H659:I659)</f>
        <v>35</v>
      </c>
      <c r="K659" s="127">
        <v>83</v>
      </c>
      <c r="L659" s="127">
        <v>58</v>
      </c>
      <c r="M659" s="127">
        <f t="shared" ref="M659:M666" si="815">SUM(K659:L659)</f>
        <v>141</v>
      </c>
      <c r="N659" s="127">
        <v>50</v>
      </c>
      <c r="O659" s="127">
        <v>35</v>
      </c>
      <c r="P659" s="127">
        <f t="shared" ref="P659:P666" si="816">SUM(N659:O659)</f>
        <v>85</v>
      </c>
      <c r="Q659" s="127">
        <v>42</v>
      </c>
      <c r="R659" s="127">
        <v>30</v>
      </c>
      <c r="S659" s="127">
        <f t="shared" ref="S659:S666" si="817">SUM(Q659:R659)</f>
        <v>72</v>
      </c>
      <c r="T659" s="127">
        <f t="shared" ref="T659:U666" si="818">Q659+N659+K659+H659+E659+B659</f>
        <v>2902</v>
      </c>
      <c r="U659" s="127">
        <f t="shared" si="818"/>
        <v>1711</v>
      </c>
      <c r="V659" s="128">
        <f t="shared" ref="V659:V665" si="819">SUM(T659:U659)</f>
        <v>4613</v>
      </c>
    </row>
    <row r="660" spans="1:25" x14ac:dyDescent="0.2">
      <c r="A660" s="129" t="s">
        <v>6</v>
      </c>
      <c r="B660" s="130">
        <v>837</v>
      </c>
      <c r="C660" s="131">
        <v>1266</v>
      </c>
      <c r="D660" s="131">
        <f t="shared" si="812"/>
        <v>2103</v>
      </c>
      <c r="E660" s="131">
        <v>127</v>
      </c>
      <c r="F660" s="131">
        <v>73</v>
      </c>
      <c r="G660" s="131">
        <f t="shared" si="813"/>
        <v>200</v>
      </c>
      <c r="H660" s="131">
        <v>3</v>
      </c>
      <c r="I660" s="131">
        <v>5</v>
      </c>
      <c r="J660" s="131">
        <f t="shared" si="814"/>
        <v>8</v>
      </c>
      <c r="K660" s="131">
        <v>69</v>
      </c>
      <c r="L660" s="131">
        <v>62</v>
      </c>
      <c r="M660" s="131">
        <f t="shared" si="815"/>
        <v>131</v>
      </c>
      <c r="N660" s="131">
        <v>13</v>
      </c>
      <c r="O660" s="131">
        <v>34</v>
      </c>
      <c r="P660" s="131">
        <f t="shared" si="816"/>
        <v>47</v>
      </c>
      <c r="Q660" s="131">
        <v>38</v>
      </c>
      <c r="R660" s="131">
        <v>44</v>
      </c>
      <c r="S660" s="131">
        <f t="shared" si="817"/>
        <v>82</v>
      </c>
      <c r="T660" s="131">
        <f t="shared" si="818"/>
        <v>1087</v>
      </c>
      <c r="U660" s="131">
        <f t="shared" si="818"/>
        <v>1484</v>
      </c>
      <c r="V660" s="132">
        <f t="shared" si="819"/>
        <v>2571</v>
      </c>
    </row>
    <row r="661" spans="1:25" x14ac:dyDescent="0.2">
      <c r="A661" s="133" t="s">
        <v>5</v>
      </c>
      <c r="B661" s="130">
        <v>2529</v>
      </c>
      <c r="C661" s="131">
        <v>428</v>
      </c>
      <c r="D661" s="131">
        <f t="shared" si="812"/>
        <v>2957</v>
      </c>
      <c r="E661" s="131">
        <v>193</v>
      </c>
      <c r="F661" s="131">
        <v>37</v>
      </c>
      <c r="G661" s="131">
        <f t="shared" si="813"/>
        <v>230</v>
      </c>
      <c r="H661" s="131">
        <v>17</v>
      </c>
      <c r="I661" s="131">
        <v>1</v>
      </c>
      <c r="J661" s="131">
        <f t="shared" si="814"/>
        <v>18</v>
      </c>
      <c r="K661" s="131">
        <v>33</v>
      </c>
      <c r="L661" s="131">
        <v>8</v>
      </c>
      <c r="M661" s="131">
        <f t="shared" si="815"/>
        <v>41</v>
      </c>
      <c r="N661" s="131">
        <v>43</v>
      </c>
      <c r="O661" s="131">
        <v>7</v>
      </c>
      <c r="P661" s="131">
        <f t="shared" si="816"/>
        <v>50</v>
      </c>
      <c r="Q661" s="131">
        <v>15</v>
      </c>
      <c r="R661" s="131">
        <v>6</v>
      </c>
      <c r="S661" s="131">
        <f t="shared" si="817"/>
        <v>21</v>
      </c>
      <c r="T661" s="131">
        <f t="shared" si="818"/>
        <v>2830</v>
      </c>
      <c r="U661" s="131">
        <f t="shared" si="818"/>
        <v>487</v>
      </c>
      <c r="V661" s="132">
        <f t="shared" si="819"/>
        <v>3317</v>
      </c>
    </row>
    <row r="662" spans="1:25" x14ac:dyDescent="0.2">
      <c r="A662" s="133" t="s">
        <v>7</v>
      </c>
      <c r="B662" s="130">
        <v>126</v>
      </c>
      <c r="C662" s="131">
        <v>827</v>
      </c>
      <c r="D662" s="131">
        <f t="shared" si="812"/>
        <v>953</v>
      </c>
      <c r="E662" s="131">
        <v>32</v>
      </c>
      <c r="F662" s="131">
        <v>60</v>
      </c>
      <c r="G662" s="131">
        <f t="shared" si="813"/>
        <v>92</v>
      </c>
      <c r="H662" s="131">
        <v>0</v>
      </c>
      <c r="I662" s="131">
        <v>2</v>
      </c>
      <c r="J662" s="131">
        <f t="shared" si="814"/>
        <v>2</v>
      </c>
      <c r="K662" s="131">
        <v>30</v>
      </c>
      <c r="L662" s="131">
        <v>83</v>
      </c>
      <c r="M662" s="131">
        <f t="shared" si="815"/>
        <v>113</v>
      </c>
      <c r="N662" s="131">
        <v>2</v>
      </c>
      <c r="O662" s="131">
        <v>12</v>
      </c>
      <c r="P662" s="131">
        <f t="shared" si="816"/>
        <v>14</v>
      </c>
      <c r="Q662" s="131">
        <v>57</v>
      </c>
      <c r="R662" s="131">
        <v>111</v>
      </c>
      <c r="S662" s="131">
        <f t="shared" si="817"/>
        <v>168</v>
      </c>
      <c r="T662" s="131">
        <f t="shared" si="818"/>
        <v>247</v>
      </c>
      <c r="U662" s="131">
        <f t="shared" si="818"/>
        <v>1095</v>
      </c>
      <c r="V662" s="132">
        <f t="shared" si="819"/>
        <v>1342</v>
      </c>
    </row>
    <row r="663" spans="1:25" x14ac:dyDescent="0.2">
      <c r="A663" s="133" t="s">
        <v>9</v>
      </c>
      <c r="B663" s="130">
        <v>673</v>
      </c>
      <c r="C663" s="131">
        <v>321</v>
      </c>
      <c r="D663" s="131">
        <f t="shared" si="812"/>
        <v>994</v>
      </c>
      <c r="E663" s="131">
        <v>71</v>
      </c>
      <c r="F663" s="131">
        <v>24</v>
      </c>
      <c r="G663" s="131">
        <f t="shared" si="813"/>
        <v>95</v>
      </c>
      <c r="H663" s="131">
        <v>4</v>
      </c>
      <c r="I663" s="131">
        <v>0</v>
      </c>
      <c r="J663" s="131">
        <f t="shared" si="814"/>
        <v>4</v>
      </c>
      <c r="K663" s="131">
        <v>35</v>
      </c>
      <c r="L663" s="131">
        <v>24</v>
      </c>
      <c r="M663" s="131">
        <f t="shared" si="815"/>
        <v>59</v>
      </c>
      <c r="N663" s="131">
        <v>3</v>
      </c>
      <c r="O663" s="131">
        <v>8</v>
      </c>
      <c r="P663" s="131">
        <f t="shared" si="816"/>
        <v>11</v>
      </c>
      <c r="Q663" s="131">
        <v>29</v>
      </c>
      <c r="R663" s="131">
        <v>24</v>
      </c>
      <c r="S663" s="131">
        <f t="shared" si="817"/>
        <v>53</v>
      </c>
      <c r="T663" s="131">
        <f t="shared" si="818"/>
        <v>815</v>
      </c>
      <c r="U663" s="131">
        <f t="shared" si="818"/>
        <v>401</v>
      </c>
      <c r="V663" s="132">
        <f t="shared" si="819"/>
        <v>1216</v>
      </c>
    </row>
    <row r="664" spans="1:25" x14ac:dyDescent="0.2">
      <c r="A664" s="129" t="s">
        <v>8</v>
      </c>
      <c r="B664" s="130">
        <v>1312</v>
      </c>
      <c r="C664" s="131">
        <v>204</v>
      </c>
      <c r="D664" s="131">
        <f t="shared" si="812"/>
        <v>1516</v>
      </c>
      <c r="E664" s="131">
        <v>185</v>
      </c>
      <c r="F664" s="131">
        <v>15</v>
      </c>
      <c r="G664" s="131">
        <f t="shared" si="813"/>
        <v>200</v>
      </c>
      <c r="H664" s="131">
        <v>7</v>
      </c>
      <c r="I664" s="131">
        <v>1</v>
      </c>
      <c r="J664" s="131">
        <f t="shared" si="814"/>
        <v>8</v>
      </c>
      <c r="K664" s="131">
        <v>77</v>
      </c>
      <c r="L664" s="131">
        <v>28</v>
      </c>
      <c r="M664" s="131">
        <f t="shared" si="815"/>
        <v>105</v>
      </c>
      <c r="N664" s="131">
        <v>32</v>
      </c>
      <c r="O664" s="131">
        <v>6</v>
      </c>
      <c r="P664" s="131">
        <f t="shared" si="816"/>
        <v>38</v>
      </c>
      <c r="Q664" s="131">
        <v>10</v>
      </c>
      <c r="R664" s="131">
        <v>6</v>
      </c>
      <c r="S664" s="131">
        <f t="shared" si="817"/>
        <v>16</v>
      </c>
      <c r="T664" s="131">
        <f t="shared" si="818"/>
        <v>1623</v>
      </c>
      <c r="U664" s="131">
        <f t="shared" si="818"/>
        <v>260</v>
      </c>
      <c r="V664" s="132">
        <f t="shared" si="819"/>
        <v>1883</v>
      </c>
    </row>
    <row r="665" spans="1:25" x14ac:dyDescent="0.2">
      <c r="A665" s="137" t="s">
        <v>50</v>
      </c>
      <c r="B665" s="134">
        <v>601</v>
      </c>
      <c r="C665" s="135">
        <v>465</v>
      </c>
      <c r="D665" s="135">
        <f t="shared" si="812"/>
        <v>1066</v>
      </c>
      <c r="E665" s="135">
        <v>60</v>
      </c>
      <c r="F665" s="135">
        <v>38</v>
      </c>
      <c r="G665" s="135">
        <f t="shared" si="813"/>
        <v>98</v>
      </c>
      <c r="H665" s="135">
        <v>2</v>
      </c>
      <c r="I665" s="135">
        <v>1</v>
      </c>
      <c r="J665" s="135">
        <f t="shared" si="814"/>
        <v>3</v>
      </c>
      <c r="K665" s="135">
        <v>18</v>
      </c>
      <c r="L665" s="135">
        <v>25</v>
      </c>
      <c r="M665" s="135">
        <f t="shared" si="815"/>
        <v>43</v>
      </c>
      <c r="N665" s="135">
        <v>17</v>
      </c>
      <c r="O665" s="135">
        <v>9</v>
      </c>
      <c r="P665" s="135">
        <f t="shared" si="816"/>
        <v>26</v>
      </c>
      <c r="Q665" s="135">
        <v>9</v>
      </c>
      <c r="R665" s="135">
        <v>7</v>
      </c>
      <c r="S665" s="131">
        <f t="shared" si="817"/>
        <v>16</v>
      </c>
      <c r="T665" s="135">
        <f t="shared" si="818"/>
        <v>707</v>
      </c>
      <c r="U665" s="135">
        <f t="shared" si="818"/>
        <v>545</v>
      </c>
      <c r="V665" s="136">
        <f t="shared" si="819"/>
        <v>1252</v>
      </c>
    </row>
    <row r="666" spans="1:25" ht="13.5" thickBot="1" x14ac:dyDescent="0.25">
      <c r="A666" s="138" t="s">
        <v>3</v>
      </c>
      <c r="B666" s="139">
        <f>SUM(B658:B665)</f>
        <v>8472</v>
      </c>
      <c r="C666" s="140">
        <f>SUM(C658:C665)</f>
        <v>4998</v>
      </c>
      <c r="D666" s="140">
        <f t="shared" si="812"/>
        <v>13470</v>
      </c>
      <c r="E666" s="140">
        <f>SUM(E658:E665)</f>
        <v>982</v>
      </c>
      <c r="F666" s="140">
        <f>SUM(F658:F665)</f>
        <v>332</v>
      </c>
      <c r="G666" s="140">
        <f t="shared" si="813"/>
        <v>1314</v>
      </c>
      <c r="H666" s="140">
        <f>SUM(H658:H665)</f>
        <v>52</v>
      </c>
      <c r="I666" s="140">
        <f>SUM(I658:I665)</f>
        <v>26</v>
      </c>
      <c r="J666" s="140">
        <f t="shared" si="814"/>
        <v>78</v>
      </c>
      <c r="K666" s="140">
        <f>SUM(K658:K665)</f>
        <v>345</v>
      </c>
      <c r="L666" s="140">
        <f>SUM(L658:L665)</f>
        <v>288</v>
      </c>
      <c r="M666" s="140">
        <f t="shared" si="815"/>
        <v>633</v>
      </c>
      <c r="N666" s="140">
        <f>SUM(N658:N665)</f>
        <v>160</v>
      </c>
      <c r="O666" s="140">
        <f>SUM(O658:O665)</f>
        <v>111</v>
      </c>
      <c r="P666" s="140">
        <f t="shared" si="816"/>
        <v>271</v>
      </c>
      <c r="Q666" s="140">
        <f>SUM(Q658:Q665)</f>
        <v>200</v>
      </c>
      <c r="R666" s="140">
        <f>SUM(R658:R665)</f>
        <v>228</v>
      </c>
      <c r="S666" s="140">
        <f t="shared" si="817"/>
        <v>428</v>
      </c>
      <c r="T666" s="140">
        <f t="shared" si="818"/>
        <v>10211</v>
      </c>
      <c r="U666" s="140">
        <f t="shared" si="818"/>
        <v>5983</v>
      </c>
      <c r="V666" s="141">
        <f>SUM(V658:V665)</f>
        <v>16194</v>
      </c>
    </row>
    <row r="667" spans="1:25" ht="13.5" thickBot="1" x14ac:dyDescent="0.25">
      <c r="A667" s="146"/>
      <c r="B667" s="147"/>
      <c r="D667" s="148"/>
      <c r="E667" s="149"/>
      <c r="G667" s="148"/>
      <c r="H667" s="149"/>
      <c r="J667" s="148"/>
      <c r="K667" s="149"/>
      <c r="M667" s="148"/>
      <c r="N667" s="149"/>
      <c r="P667" s="148"/>
      <c r="Q667" s="149"/>
      <c r="S667" s="148"/>
      <c r="T667" s="149"/>
      <c r="U667" s="118"/>
    </row>
    <row r="668" spans="1:25" ht="25.5" x14ac:dyDescent="0.2">
      <c r="A668" s="161" t="s">
        <v>105</v>
      </c>
      <c r="B668" s="152" t="s">
        <v>41</v>
      </c>
      <c r="C668" s="153" t="s">
        <v>41</v>
      </c>
      <c r="D668" s="154" t="s">
        <v>41</v>
      </c>
      <c r="E668" s="155" t="s">
        <v>42</v>
      </c>
      <c r="F668" s="153" t="s">
        <v>42</v>
      </c>
      <c r="G668" s="154" t="s">
        <v>42</v>
      </c>
      <c r="H668" s="157" t="s">
        <v>43</v>
      </c>
      <c r="I668" s="158" t="s">
        <v>43</v>
      </c>
      <c r="J668" s="159" t="s">
        <v>43</v>
      </c>
      <c r="K668" s="155" t="s">
        <v>44</v>
      </c>
      <c r="L668" s="153" t="s">
        <v>44</v>
      </c>
      <c r="M668" s="154" t="s">
        <v>44</v>
      </c>
      <c r="N668" s="155" t="s">
        <v>45</v>
      </c>
      <c r="O668" s="153" t="s">
        <v>45</v>
      </c>
      <c r="P668" s="154" t="s">
        <v>45</v>
      </c>
      <c r="Q668" s="155" t="s">
        <v>46</v>
      </c>
      <c r="R668" s="153" t="s">
        <v>46</v>
      </c>
      <c r="S668" s="154" t="s">
        <v>46</v>
      </c>
      <c r="T668" s="155" t="s">
        <v>3</v>
      </c>
      <c r="U668" s="153" t="s">
        <v>3</v>
      </c>
      <c r="V668" s="156" t="s">
        <v>3</v>
      </c>
      <c r="W668" s="186"/>
      <c r="X668" s="186"/>
      <c r="Y668" s="186"/>
    </row>
    <row r="669" spans="1:25" ht="13.5" thickBot="1" x14ac:dyDescent="0.25">
      <c r="A669" s="162"/>
      <c r="B669" s="122" t="s">
        <v>48</v>
      </c>
      <c r="C669" s="123" t="s">
        <v>49</v>
      </c>
      <c r="D669" s="123" t="s">
        <v>3</v>
      </c>
      <c r="E669" s="122" t="s">
        <v>48</v>
      </c>
      <c r="F669" s="123" t="s">
        <v>49</v>
      </c>
      <c r="G669" s="123" t="s">
        <v>3</v>
      </c>
      <c r="H669" s="122" t="s">
        <v>48</v>
      </c>
      <c r="I669" s="123" t="s">
        <v>49</v>
      </c>
      <c r="J669" s="123" t="s">
        <v>3</v>
      </c>
      <c r="K669" s="122" t="s">
        <v>48</v>
      </c>
      <c r="L669" s="123" t="s">
        <v>49</v>
      </c>
      <c r="M669" s="123" t="s">
        <v>3</v>
      </c>
      <c r="N669" s="122" t="s">
        <v>48</v>
      </c>
      <c r="O669" s="123" t="s">
        <v>49</v>
      </c>
      <c r="P669" s="123" t="s">
        <v>3</v>
      </c>
      <c r="Q669" s="122" t="s">
        <v>48</v>
      </c>
      <c r="R669" s="123" t="s">
        <v>49</v>
      </c>
      <c r="S669" s="123" t="s">
        <v>3</v>
      </c>
      <c r="T669" s="122" t="s">
        <v>48</v>
      </c>
      <c r="U669" s="123" t="s">
        <v>49</v>
      </c>
      <c r="V669" s="124" t="s">
        <v>3</v>
      </c>
      <c r="W669" s="187"/>
      <c r="X669" s="187"/>
      <c r="Y669" s="187"/>
    </row>
    <row r="670" spans="1:25" x14ac:dyDescent="0.2">
      <c r="A670" s="125" t="s">
        <v>4</v>
      </c>
      <c r="B670" s="126">
        <v>546</v>
      </c>
      <c r="C670" s="127">
        <v>296</v>
      </c>
      <c r="D670" s="127">
        <f t="shared" ref="D670:D677" si="820">SUM(B670:C670)</f>
        <v>842</v>
      </c>
      <c r="E670" s="127">
        <v>63</v>
      </c>
      <c r="F670" s="127">
        <v>17</v>
      </c>
      <c r="G670" s="127">
        <f t="shared" ref="G670:G677" si="821">SUM(E670:F670)</f>
        <v>80</v>
      </c>
      <c r="H670" s="127">
        <v>4</v>
      </c>
      <c r="I670" s="127">
        <v>3</v>
      </c>
      <c r="J670" s="127">
        <f t="shared" ref="J670:J677" si="822">SUM(H670:I670)</f>
        <v>7</v>
      </c>
      <c r="K670" s="127">
        <v>20</v>
      </c>
      <c r="L670" s="127">
        <v>22</v>
      </c>
      <c r="M670" s="127">
        <f t="shared" ref="M670:M677" si="823">SUM(K670:L670)</f>
        <v>42</v>
      </c>
      <c r="N670" s="127">
        <v>11</v>
      </c>
      <c r="O670" s="127">
        <v>5</v>
      </c>
      <c r="P670" s="127">
        <f t="shared" ref="P670:P677" si="824">SUM(N670:O670)</f>
        <v>16</v>
      </c>
      <c r="Q670" s="127">
        <v>11</v>
      </c>
      <c r="R670" s="127">
        <v>5</v>
      </c>
      <c r="S670" s="127">
        <f t="shared" ref="S670:S677" si="825">SUM(Q670:R670)</f>
        <v>16</v>
      </c>
      <c r="T670" s="127">
        <f t="shared" ref="T670:U677" si="826">Q670+N670+K670+H670+E670+B670</f>
        <v>655</v>
      </c>
      <c r="U670" s="127">
        <f t="shared" si="826"/>
        <v>348</v>
      </c>
      <c r="V670" s="128">
        <f t="shared" ref="V670:V676" si="827">SUM(T670:U670)</f>
        <v>1003</v>
      </c>
    </row>
    <row r="671" spans="1:25" x14ac:dyDescent="0.2">
      <c r="A671" s="129" t="s">
        <v>6</v>
      </c>
      <c r="B671" s="130">
        <v>242</v>
      </c>
      <c r="C671" s="131">
        <v>340</v>
      </c>
      <c r="D671" s="131">
        <f t="shared" si="820"/>
        <v>582</v>
      </c>
      <c r="E671" s="131">
        <v>34</v>
      </c>
      <c r="F671" s="131">
        <v>17</v>
      </c>
      <c r="G671" s="131">
        <f t="shared" si="821"/>
        <v>51</v>
      </c>
      <c r="H671" s="131">
        <v>2</v>
      </c>
      <c r="I671" s="131">
        <v>2</v>
      </c>
      <c r="J671" s="131">
        <f t="shared" si="822"/>
        <v>4</v>
      </c>
      <c r="K671" s="131">
        <v>27</v>
      </c>
      <c r="L671" s="131">
        <v>25</v>
      </c>
      <c r="M671" s="131">
        <f t="shared" si="823"/>
        <v>52</v>
      </c>
      <c r="N671" s="131">
        <v>2</v>
      </c>
      <c r="O671" s="131">
        <v>8</v>
      </c>
      <c r="P671" s="131">
        <f t="shared" si="824"/>
        <v>10</v>
      </c>
      <c r="Q671" s="131">
        <v>13</v>
      </c>
      <c r="R671" s="131">
        <v>17</v>
      </c>
      <c r="S671" s="131">
        <f t="shared" si="825"/>
        <v>30</v>
      </c>
      <c r="T671" s="131">
        <f t="shared" si="826"/>
        <v>320</v>
      </c>
      <c r="U671" s="131">
        <f t="shared" si="826"/>
        <v>409</v>
      </c>
      <c r="V671" s="132">
        <f t="shared" si="827"/>
        <v>729</v>
      </c>
    </row>
    <row r="672" spans="1:25" x14ac:dyDescent="0.2">
      <c r="A672" s="133" t="s">
        <v>5</v>
      </c>
      <c r="B672" s="130">
        <v>888</v>
      </c>
      <c r="C672" s="131">
        <v>148</v>
      </c>
      <c r="D672" s="131">
        <f t="shared" si="820"/>
        <v>1036</v>
      </c>
      <c r="E672" s="131">
        <v>57</v>
      </c>
      <c r="F672" s="131">
        <v>12</v>
      </c>
      <c r="G672" s="131">
        <f t="shared" si="821"/>
        <v>69</v>
      </c>
      <c r="H672" s="131">
        <v>3</v>
      </c>
      <c r="I672" s="131">
        <v>2</v>
      </c>
      <c r="J672" s="131">
        <f t="shared" si="822"/>
        <v>5</v>
      </c>
      <c r="K672" s="131">
        <v>16</v>
      </c>
      <c r="L672" s="131">
        <v>4</v>
      </c>
      <c r="M672" s="131">
        <f t="shared" si="823"/>
        <v>20</v>
      </c>
      <c r="N672" s="131">
        <v>18</v>
      </c>
      <c r="O672" s="131">
        <v>2</v>
      </c>
      <c r="P672" s="131">
        <f t="shared" si="824"/>
        <v>20</v>
      </c>
      <c r="Q672" s="131">
        <v>0</v>
      </c>
      <c r="R672" s="131">
        <v>2</v>
      </c>
      <c r="S672" s="131">
        <f t="shared" si="825"/>
        <v>2</v>
      </c>
      <c r="T672" s="131">
        <f t="shared" si="826"/>
        <v>982</v>
      </c>
      <c r="U672" s="131">
        <f t="shared" si="826"/>
        <v>170</v>
      </c>
      <c r="V672" s="132">
        <f t="shared" si="827"/>
        <v>1152</v>
      </c>
    </row>
    <row r="673" spans="1:25" x14ac:dyDescent="0.2">
      <c r="A673" s="133" t="s">
        <v>7</v>
      </c>
      <c r="B673" s="130">
        <v>28</v>
      </c>
      <c r="C673" s="131">
        <v>150</v>
      </c>
      <c r="D673" s="131">
        <f t="shared" si="820"/>
        <v>178</v>
      </c>
      <c r="E673" s="131">
        <v>8</v>
      </c>
      <c r="F673" s="131">
        <v>10</v>
      </c>
      <c r="G673" s="131">
        <f t="shared" si="821"/>
        <v>18</v>
      </c>
      <c r="H673" s="131">
        <v>0</v>
      </c>
      <c r="I673" s="131">
        <v>1</v>
      </c>
      <c r="J673" s="131">
        <f t="shared" si="822"/>
        <v>1</v>
      </c>
      <c r="K673" s="131">
        <v>7</v>
      </c>
      <c r="L673" s="131">
        <v>17</v>
      </c>
      <c r="M673" s="131">
        <f t="shared" si="823"/>
        <v>24</v>
      </c>
      <c r="N673" s="131">
        <v>0</v>
      </c>
      <c r="O673" s="131">
        <v>3</v>
      </c>
      <c r="P673" s="131">
        <f t="shared" si="824"/>
        <v>3</v>
      </c>
      <c r="Q673" s="131">
        <v>16</v>
      </c>
      <c r="R673" s="131">
        <v>33</v>
      </c>
      <c r="S673" s="131">
        <f t="shared" si="825"/>
        <v>49</v>
      </c>
      <c r="T673" s="131">
        <f t="shared" si="826"/>
        <v>59</v>
      </c>
      <c r="U673" s="131">
        <f t="shared" si="826"/>
        <v>214</v>
      </c>
      <c r="V673" s="132">
        <f t="shared" si="827"/>
        <v>273</v>
      </c>
    </row>
    <row r="674" spans="1:25" x14ac:dyDescent="0.2">
      <c r="A674" s="133" t="s">
        <v>9</v>
      </c>
      <c r="B674" s="130">
        <v>138</v>
      </c>
      <c r="C674" s="131">
        <v>42</v>
      </c>
      <c r="D674" s="131">
        <f t="shared" si="820"/>
        <v>180</v>
      </c>
      <c r="E674" s="131">
        <v>11</v>
      </c>
      <c r="F674" s="131">
        <v>4</v>
      </c>
      <c r="G674" s="131">
        <f t="shared" si="821"/>
        <v>15</v>
      </c>
      <c r="H674" s="131">
        <v>2</v>
      </c>
      <c r="I674" s="131">
        <v>0</v>
      </c>
      <c r="J674" s="131">
        <f t="shared" si="822"/>
        <v>2</v>
      </c>
      <c r="K674" s="131">
        <v>8</v>
      </c>
      <c r="L674" s="131">
        <v>7</v>
      </c>
      <c r="M674" s="131">
        <f t="shared" si="823"/>
        <v>15</v>
      </c>
      <c r="N674" s="131">
        <v>0</v>
      </c>
      <c r="O674" s="131">
        <v>3</v>
      </c>
      <c r="P674" s="131">
        <f t="shared" si="824"/>
        <v>3</v>
      </c>
      <c r="Q674" s="131">
        <v>1</v>
      </c>
      <c r="R674" s="131">
        <v>1</v>
      </c>
      <c r="S674" s="131">
        <f t="shared" si="825"/>
        <v>2</v>
      </c>
      <c r="T674" s="131">
        <f t="shared" si="826"/>
        <v>160</v>
      </c>
      <c r="U674" s="131">
        <f t="shared" si="826"/>
        <v>57</v>
      </c>
      <c r="V674" s="132">
        <f t="shared" si="827"/>
        <v>217</v>
      </c>
    </row>
    <row r="675" spans="1:25" x14ac:dyDescent="0.2">
      <c r="A675" s="129" t="s">
        <v>8</v>
      </c>
      <c r="B675" s="130">
        <v>272</v>
      </c>
      <c r="C675" s="131">
        <v>46</v>
      </c>
      <c r="D675" s="131">
        <f t="shared" si="820"/>
        <v>318</v>
      </c>
      <c r="E675" s="131">
        <v>39</v>
      </c>
      <c r="F675" s="131">
        <v>7</v>
      </c>
      <c r="G675" s="131">
        <f t="shared" si="821"/>
        <v>46</v>
      </c>
      <c r="H675" s="131">
        <v>2</v>
      </c>
      <c r="I675" s="131">
        <v>1</v>
      </c>
      <c r="J675" s="131">
        <f t="shared" si="822"/>
        <v>3</v>
      </c>
      <c r="K675" s="131">
        <v>23</v>
      </c>
      <c r="L675" s="131">
        <v>6</v>
      </c>
      <c r="M675" s="131">
        <f t="shared" si="823"/>
        <v>29</v>
      </c>
      <c r="N675" s="131">
        <v>6</v>
      </c>
      <c r="O675" s="131">
        <v>0</v>
      </c>
      <c r="P675" s="131">
        <f t="shared" si="824"/>
        <v>6</v>
      </c>
      <c r="Q675" s="131">
        <v>8</v>
      </c>
      <c r="R675" s="131">
        <v>2</v>
      </c>
      <c r="S675" s="131">
        <f t="shared" si="825"/>
        <v>10</v>
      </c>
      <c r="T675" s="131">
        <f t="shared" si="826"/>
        <v>350</v>
      </c>
      <c r="U675" s="131">
        <f t="shared" si="826"/>
        <v>62</v>
      </c>
      <c r="V675" s="132">
        <f t="shared" si="827"/>
        <v>412</v>
      </c>
    </row>
    <row r="676" spans="1:25" x14ac:dyDescent="0.2">
      <c r="A676" s="137" t="s">
        <v>50</v>
      </c>
      <c r="B676" s="134">
        <v>72</v>
      </c>
      <c r="C676" s="135">
        <v>49</v>
      </c>
      <c r="D676" s="135">
        <f t="shared" si="820"/>
        <v>121</v>
      </c>
      <c r="E676" s="135">
        <v>5</v>
      </c>
      <c r="F676" s="135">
        <v>6</v>
      </c>
      <c r="G676" s="135">
        <f t="shared" si="821"/>
        <v>11</v>
      </c>
      <c r="H676" s="135">
        <v>1</v>
      </c>
      <c r="I676" s="135">
        <v>0</v>
      </c>
      <c r="J676" s="135">
        <f t="shared" si="822"/>
        <v>1</v>
      </c>
      <c r="K676" s="135">
        <v>4</v>
      </c>
      <c r="L676" s="135">
        <v>3</v>
      </c>
      <c r="M676" s="135">
        <f t="shared" si="823"/>
        <v>7</v>
      </c>
      <c r="N676" s="135">
        <v>2</v>
      </c>
      <c r="O676" s="135">
        <v>1</v>
      </c>
      <c r="P676" s="135">
        <f t="shared" si="824"/>
        <v>3</v>
      </c>
      <c r="Q676" s="135">
        <v>2</v>
      </c>
      <c r="R676" s="135">
        <v>1</v>
      </c>
      <c r="S676" s="131">
        <f t="shared" si="825"/>
        <v>3</v>
      </c>
      <c r="T676" s="135">
        <f t="shared" si="826"/>
        <v>86</v>
      </c>
      <c r="U676" s="135">
        <f t="shared" si="826"/>
        <v>60</v>
      </c>
      <c r="V676" s="136">
        <f t="shared" si="827"/>
        <v>146</v>
      </c>
    </row>
    <row r="677" spans="1:25" ht="13.5" thickBot="1" x14ac:dyDescent="0.25">
      <c r="A677" s="138" t="s">
        <v>3</v>
      </c>
      <c r="B677" s="139">
        <f>SUM(B669:B676)</f>
        <v>2186</v>
      </c>
      <c r="C677" s="140">
        <f>SUM(C669:C676)</f>
        <v>1071</v>
      </c>
      <c r="D677" s="140">
        <f t="shared" si="820"/>
        <v>3257</v>
      </c>
      <c r="E677" s="140">
        <f>SUM(E669:E676)</f>
        <v>217</v>
      </c>
      <c r="F677" s="140">
        <f>SUM(F669:F676)</f>
        <v>73</v>
      </c>
      <c r="G677" s="140">
        <f t="shared" si="821"/>
        <v>290</v>
      </c>
      <c r="H677" s="140">
        <f>SUM(H669:H676)</f>
        <v>14</v>
      </c>
      <c r="I677" s="140">
        <f>SUM(I669:I676)</f>
        <v>9</v>
      </c>
      <c r="J677" s="140">
        <f t="shared" si="822"/>
        <v>23</v>
      </c>
      <c r="K677" s="140">
        <f>SUM(K669:K676)</f>
        <v>105</v>
      </c>
      <c r="L677" s="140">
        <f>SUM(L669:L676)</f>
        <v>84</v>
      </c>
      <c r="M677" s="140">
        <f t="shared" si="823"/>
        <v>189</v>
      </c>
      <c r="N677" s="140">
        <f>SUM(N669:N676)</f>
        <v>39</v>
      </c>
      <c r="O677" s="140">
        <f>SUM(O669:O676)</f>
        <v>22</v>
      </c>
      <c r="P677" s="140">
        <f t="shared" si="824"/>
        <v>61</v>
      </c>
      <c r="Q677" s="140">
        <f>SUM(Q669:Q676)</f>
        <v>51</v>
      </c>
      <c r="R677" s="140">
        <f>SUM(R669:R676)</f>
        <v>61</v>
      </c>
      <c r="S677" s="140">
        <f t="shared" si="825"/>
        <v>112</v>
      </c>
      <c r="T677" s="140">
        <f t="shared" si="826"/>
        <v>2612</v>
      </c>
      <c r="U677" s="140">
        <f t="shared" si="826"/>
        <v>1320</v>
      </c>
      <c r="V677" s="141">
        <f>SUM(V669:V676)</f>
        <v>3932</v>
      </c>
    </row>
    <row r="679" spans="1:25" ht="13.5" thickBot="1" x14ac:dyDescent="0.25">
      <c r="A679" s="118" t="s">
        <v>122</v>
      </c>
    </row>
    <row r="680" spans="1:25" ht="25.5" x14ac:dyDescent="0.2">
      <c r="A680" s="161" t="s">
        <v>123</v>
      </c>
      <c r="B680" s="152" t="s">
        <v>41</v>
      </c>
      <c r="C680" s="153" t="s">
        <v>41</v>
      </c>
      <c r="D680" s="154" t="s">
        <v>41</v>
      </c>
      <c r="E680" s="155" t="s">
        <v>42</v>
      </c>
      <c r="F680" s="153" t="s">
        <v>42</v>
      </c>
      <c r="G680" s="154" t="s">
        <v>42</v>
      </c>
      <c r="H680" s="157" t="s">
        <v>43</v>
      </c>
      <c r="I680" s="158" t="s">
        <v>43</v>
      </c>
      <c r="J680" s="159" t="s">
        <v>43</v>
      </c>
      <c r="K680" s="155" t="s">
        <v>44</v>
      </c>
      <c r="L680" s="153" t="s">
        <v>44</v>
      </c>
      <c r="M680" s="154" t="s">
        <v>44</v>
      </c>
      <c r="N680" s="155" t="s">
        <v>45</v>
      </c>
      <c r="O680" s="153" t="s">
        <v>45</v>
      </c>
      <c r="P680" s="154" t="s">
        <v>45</v>
      </c>
      <c r="Q680" s="155" t="s">
        <v>46</v>
      </c>
      <c r="R680" s="153" t="s">
        <v>46</v>
      </c>
      <c r="S680" s="154" t="s">
        <v>46</v>
      </c>
      <c r="T680" s="155" t="s">
        <v>3</v>
      </c>
      <c r="U680" s="153" t="s">
        <v>3</v>
      </c>
      <c r="V680" s="156" t="s">
        <v>3</v>
      </c>
      <c r="W680" s="186"/>
      <c r="X680" s="186"/>
      <c r="Y680" s="186"/>
    </row>
    <row r="681" spans="1:25" ht="13.5" thickBot="1" x14ac:dyDescent="0.25">
      <c r="A681" s="162"/>
      <c r="B681" s="122" t="s">
        <v>48</v>
      </c>
      <c r="C681" s="123" t="s">
        <v>49</v>
      </c>
      <c r="D681" s="123" t="s">
        <v>3</v>
      </c>
      <c r="E681" s="122" t="s">
        <v>48</v>
      </c>
      <c r="F681" s="123" t="s">
        <v>49</v>
      </c>
      <c r="G681" s="123" t="s">
        <v>3</v>
      </c>
      <c r="H681" s="122" t="s">
        <v>48</v>
      </c>
      <c r="I681" s="123" t="s">
        <v>49</v>
      </c>
      <c r="J681" s="123" t="s">
        <v>3</v>
      </c>
      <c r="K681" s="122" t="s">
        <v>48</v>
      </c>
      <c r="L681" s="123" t="s">
        <v>49</v>
      </c>
      <c r="M681" s="123" t="s">
        <v>3</v>
      </c>
      <c r="N681" s="122" t="s">
        <v>48</v>
      </c>
      <c r="O681" s="123" t="s">
        <v>49</v>
      </c>
      <c r="P681" s="123" t="s">
        <v>3</v>
      </c>
      <c r="Q681" s="122" t="s">
        <v>48</v>
      </c>
      <c r="R681" s="123" t="s">
        <v>49</v>
      </c>
      <c r="S681" s="123" t="s">
        <v>3</v>
      </c>
      <c r="T681" s="122" t="s">
        <v>48</v>
      </c>
      <c r="U681" s="123" t="s">
        <v>49</v>
      </c>
      <c r="V681" s="124" t="s">
        <v>3</v>
      </c>
      <c r="W681" s="187"/>
      <c r="X681" s="187"/>
      <c r="Y681" s="187"/>
    </row>
    <row r="682" spans="1:25" x14ac:dyDescent="0.2">
      <c r="A682" s="125" t="s">
        <v>4</v>
      </c>
      <c r="B682" s="126">
        <v>974</v>
      </c>
      <c r="C682" s="127">
        <v>499</v>
      </c>
      <c r="D682" s="127">
        <f t="shared" ref="D682:D689" si="828">SUM(B682:C682)</f>
        <v>1473</v>
      </c>
      <c r="E682" s="127">
        <v>96</v>
      </c>
      <c r="F682" s="127">
        <v>26</v>
      </c>
      <c r="G682" s="127">
        <f t="shared" ref="G682:G689" si="829">SUM(E682:F682)</f>
        <v>122</v>
      </c>
      <c r="H682" s="127">
        <v>6</v>
      </c>
      <c r="I682" s="127">
        <v>7</v>
      </c>
      <c r="J682" s="127">
        <f t="shared" ref="J682:J689" si="830">SUM(H682:I682)</f>
        <v>13</v>
      </c>
      <c r="K682" s="127">
        <v>35</v>
      </c>
      <c r="L682" s="127">
        <v>22</v>
      </c>
      <c r="M682" s="127">
        <f t="shared" ref="M682:M689" si="831">SUM(K682:L682)</f>
        <v>57</v>
      </c>
      <c r="N682" s="127">
        <v>23</v>
      </c>
      <c r="O682" s="127">
        <v>11</v>
      </c>
      <c r="P682" s="127">
        <f t="shared" ref="P682:P689" si="832">SUM(N682:O682)</f>
        <v>34</v>
      </c>
      <c r="Q682" s="127">
        <v>17</v>
      </c>
      <c r="R682" s="127">
        <v>11</v>
      </c>
      <c r="S682" s="127">
        <f t="shared" ref="S682:S689" si="833">SUM(Q682:R682)</f>
        <v>28</v>
      </c>
      <c r="T682" s="127">
        <f t="shared" ref="T682:U689" si="834">Q682+N682+K682+H682+E682+B682</f>
        <v>1151</v>
      </c>
      <c r="U682" s="127">
        <f t="shared" si="834"/>
        <v>576</v>
      </c>
      <c r="V682" s="128">
        <f t="shared" ref="V682:V688" si="835">SUM(T682:U682)</f>
        <v>1727</v>
      </c>
    </row>
    <row r="683" spans="1:25" x14ac:dyDescent="0.2">
      <c r="A683" s="129" t="s">
        <v>6</v>
      </c>
      <c r="B683" s="130">
        <v>422</v>
      </c>
      <c r="C683" s="131">
        <v>543</v>
      </c>
      <c r="D683" s="131">
        <f t="shared" si="828"/>
        <v>965</v>
      </c>
      <c r="E683" s="131">
        <v>38</v>
      </c>
      <c r="F683" s="131">
        <v>27</v>
      </c>
      <c r="G683" s="131">
        <f t="shared" si="829"/>
        <v>65</v>
      </c>
      <c r="H683" s="131">
        <v>2</v>
      </c>
      <c r="I683" s="131">
        <v>2</v>
      </c>
      <c r="J683" s="131">
        <f t="shared" si="830"/>
        <v>4</v>
      </c>
      <c r="K683" s="131">
        <v>40</v>
      </c>
      <c r="L683" s="131">
        <v>35</v>
      </c>
      <c r="M683" s="131">
        <f t="shared" si="831"/>
        <v>75</v>
      </c>
      <c r="N683" s="131">
        <v>8</v>
      </c>
      <c r="O683" s="131">
        <v>12</v>
      </c>
      <c r="P683" s="131">
        <f t="shared" si="832"/>
        <v>20</v>
      </c>
      <c r="Q683" s="131">
        <v>18</v>
      </c>
      <c r="R683" s="131">
        <v>35</v>
      </c>
      <c r="S683" s="131">
        <f t="shared" si="833"/>
        <v>53</v>
      </c>
      <c r="T683" s="131">
        <f t="shared" si="834"/>
        <v>528</v>
      </c>
      <c r="U683" s="131">
        <f t="shared" si="834"/>
        <v>654</v>
      </c>
      <c r="V683" s="132">
        <f t="shared" si="835"/>
        <v>1182</v>
      </c>
    </row>
    <row r="684" spans="1:25" x14ac:dyDescent="0.2">
      <c r="A684" s="133" t="s">
        <v>5</v>
      </c>
      <c r="B684" s="130">
        <v>1500</v>
      </c>
      <c r="C684" s="131">
        <v>236</v>
      </c>
      <c r="D684" s="131">
        <f t="shared" si="828"/>
        <v>1736</v>
      </c>
      <c r="E684" s="131">
        <v>130</v>
      </c>
      <c r="F684" s="131">
        <v>22</v>
      </c>
      <c r="G684" s="131">
        <f t="shared" si="829"/>
        <v>152</v>
      </c>
      <c r="H684" s="131">
        <v>9</v>
      </c>
      <c r="I684" s="131">
        <v>1</v>
      </c>
      <c r="J684" s="131">
        <f t="shared" si="830"/>
        <v>10</v>
      </c>
      <c r="K684" s="131">
        <v>22</v>
      </c>
      <c r="L684" s="131">
        <v>7</v>
      </c>
      <c r="M684" s="131">
        <f t="shared" si="831"/>
        <v>29</v>
      </c>
      <c r="N684" s="131">
        <v>28</v>
      </c>
      <c r="O684" s="131">
        <v>4</v>
      </c>
      <c r="P684" s="131">
        <f t="shared" si="832"/>
        <v>32</v>
      </c>
      <c r="Q684" s="131">
        <v>4</v>
      </c>
      <c r="R684" s="131">
        <v>2</v>
      </c>
      <c r="S684" s="131">
        <f t="shared" si="833"/>
        <v>6</v>
      </c>
      <c r="T684" s="131">
        <f t="shared" si="834"/>
        <v>1693</v>
      </c>
      <c r="U684" s="131">
        <f t="shared" si="834"/>
        <v>272</v>
      </c>
      <c r="V684" s="132">
        <f t="shared" si="835"/>
        <v>1965</v>
      </c>
    </row>
    <row r="685" spans="1:25" x14ac:dyDescent="0.2">
      <c r="A685" s="133" t="s">
        <v>7</v>
      </c>
      <c r="B685" s="130">
        <v>58</v>
      </c>
      <c r="C685" s="131">
        <v>300</v>
      </c>
      <c r="D685" s="131">
        <f t="shared" si="828"/>
        <v>358</v>
      </c>
      <c r="E685" s="131">
        <v>13</v>
      </c>
      <c r="F685" s="131">
        <v>22</v>
      </c>
      <c r="G685" s="131">
        <f t="shared" si="829"/>
        <v>35</v>
      </c>
      <c r="H685" s="131">
        <v>0</v>
      </c>
      <c r="I685" s="131">
        <v>2</v>
      </c>
      <c r="J685" s="131">
        <f t="shared" si="830"/>
        <v>2</v>
      </c>
      <c r="K685" s="131">
        <v>13</v>
      </c>
      <c r="L685" s="131">
        <v>35</v>
      </c>
      <c r="M685" s="131">
        <f t="shared" si="831"/>
        <v>48</v>
      </c>
      <c r="N685" s="131">
        <v>1</v>
      </c>
      <c r="O685" s="131">
        <v>4</v>
      </c>
      <c r="P685" s="131">
        <f t="shared" si="832"/>
        <v>5</v>
      </c>
      <c r="Q685" s="131">
        <v>23</v>
      </c>
      <c r="R685" s="131">
        <v>50</v>
      </c>
      <c r="S685" s="131">
        <f t="shared" si="833"/>
        <v>73</v>
      </c>
      <c r="T685" s="131">
        <f t="shared" si="834"/>
        <v>108</v>
      </c>
      <c r="U685" s="131">
        <f t="shared" si="834"/>
        <v>413</v>
      </c>
      <c r="V685" s="132">
        <f t="shared" si="835"/>
        <v>521</v>
      </c>
    </row>
    <row r="686" spans="1:25" x14ac:dyDescent="0.2">
      <c r="A686" s="133" t="s">
        <v>9</v>
      </c>
      <c r="B686" s="130">
        <v>332</v>
      </c>
      <c r="C686" s="131">
        <v>112</v>
      </c>
      <c r="D686" s="131">
        <f t="shared" si="828"/>
        <v>444</v>
      </c>
      <c r="E686" s="131">
        <v>22</v>
      </c>
      <c r="F686" s="131">
        <v>4</v>
      </c>
      <c r="G686" s="131">
        <f t="shared" si="829"/>
        <v>26</v>
      </c>
      <c r="H686" s="131">
        <v>2</v>
      </c>
      <c r="I686" s="131">
        <v>0</v>
      </c>
      <c r="J686" s="131">
        <f t="shared" si="830"/>
        <v>2</v>
      </c>
      <c r="K686" s="131">
        <v>13</v>
      </c>
      <c r="L686" s="131">
        <v>11</v>
      </c>
      <c r="M686" s="131">
        <f t="shared" si="831"/>
        <v>24</v>
      </c>
      <c r="N686" s="131">
        <v>3</v>
      </c>
      <c r="O686" s="131">
        <v>5</v>
      </c>
      <c r="P686" s="131">
        <f t="shared" si="832"/>
        <v>8</v>
      </c>
      <c r="Q686" s="131">
        <v>7</v>
      </c>
      <c r="R686" s="131">
        <v>9</v>
      </c>
      <c r="S686" s="131">
        <f t="shared" si="833"/>
        <v>16</v>
      </c>
      <c r="T686" s="131">
        <f t="shared" si="834"/>
        <v>379</v>
      </c>
      <c r="U686" s="131">
        <f t="shared" si="834"/>
        <v>141</v>
      </c>
      <c r="V686" s="132">
        <f t="shared" si="835"/>
        <v>520</v>
      </c>
    </row>
    <row r="687" spans="1:25" x14ac:dyDescent="0.2">
      <c r="A687" s="129" t="s">
        <v>8</v>
      </c>
      <c r="B687" s="130">
        <v>504</v>
      </c>
      <c r="C687" s="131">
        <v>76</v>
      </c>
      <c r="D687" s="131">
        <f t="shared" si="828"/>
        <v>580</v>
      </c>
      <c r="E687" s="131">
        <v>52</v>
      </c>
      <c r="F687" s="131">
        <v>7</v>
      </c>
      <c r="G687" s="131">
        <f t="shared" si="829"/>
        <v>59</v>
      </c>
      <c r="H687" s="131">
        <v>3</v>
      </c>
      <c r="I687" s="131">
        <v>1</v>
      </c>
      <c r="J687" s="131">
        <f t="shared" si="830"/>
        <v>4</v>
      </c>
      <c r="K687" s="131">
        <v>32</v>
      </c>
      <c r="L687" s="131">
        <v>11</v>
      </c>
      <c r="M687" s="131">
        <f t="shared" si="831"/>
        <v>43</v>
      </c>
      <c r="N687" s="131">
        <v>8</v>
      </c>
      <c r="O687" s="131">
        <v>3</v>
      </c>
      <c r="P687" s="131">
        <f t="shared" si="832"/>
        <v>11</v>
      </c>
      <c r="Q687" s="131">
        <v>9</v>
      </c>
      <c r="R687" s="131">
        <v>4</v>
      </c>
      <c r="S687" s="131">
        <f t="shared" si="833"/>
        <v>13</v>
      </c>
      <c r="T687" s="131">
        <f t="shared" si="834"/>
        <v>608</v>
      </c>
      <c r="U687" s="131">
        <f t="shared" si="834"/>
        <v>102</v>
      </c>
      <c r="V687" s="132">
        <f t="shared" si="835"/>
        <v>710</v>
      </c>
    </row>
    <row r="688" spans="1:25" x14ac:dyDescent="0.2">
      <c r="A688" s="137" t="s">
        <v>50</v>
      </c>
      <c r="B688" s="134">
        <v>156</v>
      </c>
      <c r="C688" s="135">
        <v>93</v>
      </c>
      <c r="D688" s="135">
        <f t="shared" si="828"/>
        <v>249</v>
      </c>
      <c r="E688" s="135">
        <v>9</v>
      </c>
      <c r="F688" s="135">
        <v>4</v>
      </c>
      <c r="G688" s="135">
        <f t="shared" si="829"/>
        <v>13</v>
      </c>
      <c r="H688" s="135">
        <v>0</v>
      </c>
      <c r="I688" s="135">
        <v>0</v>
      </c>
      <c r="J688" s="135">
        <f t="shared" si="830"/>
        <v>0</v>
      </c>
      <c r="K688" s="135">
        <v>5</v>
      </c>
      <c r="L688" s="135">
        <v>5</v>
      </c>
      <c r="M688" s="135">
        <f t="shared" si="831"/>
        <v>10</v>
      </c>
      <c r="N688" s="135">
        <v>3</v>
      </c>
      <c r="O688" s="135">
        <v>1</v>
      </c>
      <c r="P688" s="135">
        <f t="shared" si="832"/>
        <v>4</v>
      </c>
      <c r="Q688" s="135">
        <v>3</v>
      </c>
      <c r="R688" s="135">
        <v>2</v>
      </c>
      <c r="S688" s="131">
        <f t="shared" si="833"/>
        <v>5</v>
      </c>
      <c r="T688" s="135">
        <f t="shared" si="834"/>
        <v>176</v>
      </c>
      <c r="U688" s="135">
        <f t="shared" si="834"/>
        <v>105</v>
      </c>
      <c r="V688" s="136">
        <f t="shared" si="835"/>
        <v>281</v>
      </c>
    </row>
    <row r="689" spans="1:25" ht="13.5" thickBot="1" x14ac:dyDescent="0.25">
      <c r="A689" s="138" t="s">
        <v>3</v>
      </c>
      <c r="B689" s="139">
        <f>SUM(B681:B688)</f>
        <v>3946</v>
      </c>
      <c r="C689" s="140">
        <f>SUM(C681:C688)</f>
        <v>1859</v>
      </c>
      <c r="D689" s="140">
        <f t="shared" si="828"/>
        <v>5805</v>
      </c>
      <c r="E689" s="140">
        <f>SUM(E681:E688)</f>
        <v>360</v>
      </c>
      <c r="F689" s="140">
        <f>SUM(F681:F688)</f>
        <v>112</v>
      </c>
      <c r="G689" s="140">
        <f t="shared" si="829"/>
        <v>472</v>
      </c>
      <c r="H689" s="140">
        <f>SUM(H681:H688)</f>
        <v>22</v>
      </c>
      <c r="I689" s="140">
        <f>SUM(I681:I688)</f>
        <v>13</v>
      </c>
      <c r="J689" s="140">
        <f t="shared" si="830"/>
        <v>35</v>
      </c>
      <c r="K689" s="140">
        <f>SUM(K681:K688)</f>
        <v>160</v>
      </c>
      <c r="L689" s="140">
        <f>SUM(L681:L688)</f>
        <v>126</v>
      </c>
      <c r="M689" s="140">
        <f t="shared" si="831"/>
        <v>286</v>
      </c>
      <c r="N689" s="140">
        <f>SUM(N681:N688)</f>
        <v>74</v>
      </c>
      <c r="O689" s="140">
        <f>SUM(O681:O688)</f>
        <v>40</v>
      </c>
      <c r="P689" s="140">
        <f t="shared" si="832"/>
        <v>114</v>
      </c>
      <c r="Q689" s="140">
        <f>SUM(Q681:Q688)</f>
        <v>81</v>
      </c>
      <c r="R689" s="140">
        <f>SUM(R681:R688)</f>
        <v>113</v>
      </c>
      <c r="S689" s="140">
        <f t="shared" si="833"/>
        <v>194</v>
      </c>
      <c r="T689" s="140">
        <f t="shared" si="834"/>
        <v>4643</v>
      </c>
      <c r="U689" s="140">
        <f t="shared" si="834"/>
        <v>2263</v>
      </c>
      <c r="V689" s="141">
        <f>SUM(V681:V688)</f>
        <v>6906</v>
      </c>
    </row>
    <row r="690" spans="1:25" ht="13.5" thickBot="1" x14ac:dyDescent="0.25">
      <c r="A690" s="143"/>
      <c r="U690" s="118"/>
      <c r="V690" s="118"/>
    </row>
    <row r="691" spans="1:25" ht="25.5" x14ac:dyDescent="0.2">
      <c r="A691" s="161" t="s">
        <v>74</v>
      </c>
      <c r="B691" s="152" t="s">
        <v>41</v>
      </c>
      <c r="C691" s="153" t="s">
        <v>41</v>
      </c>
      <c r="D691" s="154" t="s">
        <v>41</v>
      </c>
      <c r="E691" s="155" t="s">
        <v>42</v>
      </c>
      <c r="F691" s="153" t="s">
        <v>42</v>
      </c>
      <c r="G691" s="154" t="s">
        <v>42</v>
      </c>
      <c r="H691" s="157" t="s">
        <v>43</v>
      </c>
      <c r="I691" s="158" t="s">
        <v>43</v>
      </c>
      <c r="J691" s="159" t="s">
        <v>43</v>
      </c>
      <c r="K691" s="155" t="s">
        <v>44</v>
      </c>
      <c r="L691" s="153" t="s">
        <v>44</v>
      </c>
      <c r="M691" s="154" t="s">
        <v>44</v>
      </c>
      <c r="N691" s="155" t="s">
        <v>45</v>
      </c>
      <c r="O691" s="153" t="s">
        <v>45</v>
      </c>
      <c r="P691" s="154" t="s">
        <v>45</v>
      </c>
      <c r="Q691" s="155" t="s">
        <v>46</v>
      </c>
      <c r="R691" s="153" t="s">
        <v>46</v>
      </c>
      <c r="S691" s="154" t="s">
        <v>46</v>
      </c>
      <c r="T691" s="155" t="s">
        <v>3</v>
      </c>
      <c r="U691" s="153" t="s">
        <v>3</v>
      </c>
      <c r="V691" s="156" t="s">
        <v>3</v>
      </c>
      <c r="W691" s="186"/>
      <c r="X691" s="186"/>
      <c r="Y691" s="186"/>
    </row>
    <row r="692" spans="1:25" ht="13.5" thickBot="1" x14ac:dyDescent="0.25">
      <c r="A692" s="162"/>
      <c r="B692" s="122" t="s">
        <v>48</v>
      </c>
      <c r="C692" s="123" t="s">
        <v>49</v>
      </c>
      <c r="D692" s="123" t="s">
        <v>3</v>
      </c>
      <c r="E692" s="122" t="s">
        <v>48</v>
      </c>
      <c r="F692" s="123" t="s">
        <v>49</v>
      </c>
      <c r="G692" s="123" t="s">
        <v>3</v>
      </c>
      <c r="H692" s="122" t="s">
        <v>48</v>
      </c>
      <c r="I692" s="123" t="s">
        <v>49</v>
      </c>
      <c r="J692" s="123" t="s">
        <v>3</v>
      </c>
      <c r="K692" s="122" t="s">
        <v>48</v>
      </c>
      <c r="L692" s="123" t="s">
        <v>49</v>
      </c>
      <c r="M692" s="123" t="s">
        <v>3</v>
      </c>
      <c r="N692" s="122" t="s">
        <v>48</v>
      </c>
      <c r="O692" s="123" t="s">
        <v>49</v>
      </c>
      <c r="P692" s="123" t="s">
        <v>3</v>
      </c>
      <c r="Q692" s="122" t="s">
        <v>48</v>
      </c>
      <c r="R692" s="123" t="s">
        <v>49</v>
      </c>
      <c r="S692" s="123" t="s">
        <v>3</v>
      </c>
      <c r="T692" s="122" t="s">
        <v>48</v>
      </c>
      <c r="U692" s="123" t="s">
        <v>49</v>
      </c>
      <c r="V692" s="124" t="s">
        <v>3</v>
      </c>
      <c r="W692" s="187"/>
      <c r="X692" s="187"/>
      <c r="Y692" s="187"/>
    </row>
    <row r="693" spans="1:25" x14ac:dyDescent="0.2">
      <c r="A693" s="125" t="s">
        <v>4</v>
      </c>
      <c r="B693" s="126">
        <v>2195</v>
      </c>
      <c r="C693" s="127">
        <v>1367</v>
      </c>
      <c r="D693" s="127">
        <f t="shared" ref="D693:D700" si="836">SUM(B693:C693)</f>
        <v>3562</v>
      </c>
      <c r="E693" s="127">
        <v>255</v>
      </c>
      <c r="F693" s="127">
        <v>70</v>
      </c>
      <c r="G693" s="127">
        <f t="shared" ref="G693:G700" si="837">SUM(E693:F693)</f>
        <v>325</v>
      </c>
      <c r="H693" s="127">
        <v>15</v>
      </c>
      <c r="I693" s="127">
        <v>12</v>
      </c>
      <c r="J693" s="127">
        <f t="shared" ref="J693:J700" si="838">SUM(H693:I693)</f>
        <v>27</v>
      </c>
      <c r="K693" s="127">
        <v>71</v>
      </c>
      <c r="L693" s="127">
        <v>47</v>
      </c>
      <c r="M693" s="127">
        <f t="shared" ref="M693:M700" si="839">SUM(K693:L693)</f>
        <v>118</v>
      </c>
      <c r="N693" s="127">
        <v>44</v>
      </c>
      <c r="O693" s="127">
        <v>30</v>
      </c>
      <c r="P693" s="127">
        <f t="shared" ref="P693:P700" si="840">SUM(N693:O693)</f>
        <v>74</v>
      </c>
      <c r="Q693" s="127">
        <v>44</v>
      </c>
      <c r="R693" s="127">
        <v>28</v>
      </c>
      <c r="S693" s="127">
        <f t="shared" ref="S693:S700" si="841">SUM(Q693:R693)</f>
        <v>72</v>
      </c>
      <c r="T693" s="127">
        <f t="shared" ref="T693:U700" si="842">Q693+N693+K693+H693+E693+B693</f>
        <v>2624</v>
      </c>
      <c r="U693" s="127">
        <f t="shared" si="842"/>
        <v>1554</v>
      </c>
      <c r="V693" s="128">
        <f t="shared" ref="V693:V699" si="843">SUM(T693:U693)</f>
        <v>4178</v>
      </c>
    </row>
    <row r="694" spans="1:25" x14ac:dyDescent="0.2">
      <c r="A694" s="129" t="s">
        <v>6</v>
      </c>
      <c r="B694" s="130">
        <v>775</v>
      </c>
      <c r="C694" s="131">
        <v>1167</v>
      </c>
      <c r="D694" s="131">
        <f t="shared" si="836"/>
        <v>1942</v>
      </c>
      <c r="E694" s="131">
        <v>109</v>
      </c>
      <c r="F694" s="131">
        <v>80</v>
      </c>
      <c r="G694" s="131">
        <f t="shared" si="837"/>
        <v>189</v>
      </c>
      <c r="H694" s="131">
        <v>2</v>
      </c>
      <c r="I694" s="131">
        <v>4</v>
      </c>
      <c r="J694" s="131">
        <f t="shared" si="838"/>
        <v>6</v>
      </c>
      <c r="K694" s="131">
        <v>56</v>
      </c>
      <c r="L694" s="131">
        <v>66</v>
      </c>
      <c r="M694" s="131">
        <f t="shared" si="839"/>
        <v>122</v>
      </c>
      <c r="N694" s="131">
        <v>15</v>
      </c>
      <c r="O694" s="131">
        <v>27</v>
      </c>
      <c r="P694" s="131">
        <f t="shared" si="840"/>
        <v>42</v>
      </c>
      <c r="Q694" s="131">
        <v>37</v>
      </c>
      <c r="R694" s="131">
        <v>51</v>
      </c>
      <c r="S694" s="131">
        <f t="shared" si="841"/>
        <v>88</v>
      </c>
      <c r="T694" s="131">
        <f t="shared" si="842"/>
        <v>994</v>
      </c>
      <c r="U694" s="131">
        <f t="shared" si="842"/>
        <v>1395</v>
      </c>
      <c r="V694" s="132">
        <f t="shared" si="843"/>
        <v>2389</v>
      </c>
    </row>
    <row r="695" spans="1:25" x14ac:dyDescent="0.2">
      <c r="A695" s="133" t="s">
        <v>5</v>
      </c>
      <c r="B695" s="130">
        <v>2619</v>
      </c>
      <c r="C695" s="131">
        <v>451</v>
      </c>
      <c r="D695" s="131">
        <f t="shared" si="836"/>
        <v>3070</v>
      </c>
      <c r="E695" s="131">
        <v>205</v>
      </c>
      <c r="F695" s="131">
        <v>38</v>
      </c>
      <c r="G695" s="131">
        <f t="shared" si="837"/>
        <v>243</v>
      </c>
      <c r="H695" s="131">
        <v>13</v>
      </c>
      <c r="I695" s="131">
        <v>3</v>
      </c>
      <c r="J695" s="131">
        <f t="shared" si="838"/>
        <v>16</v>
      </c>
      <c r="K695" s="131">
        <v>40</v>
      </c>
      <c r="L695" s="131">
        <v>9</v>
      </c>
      <c r="M695" s="131">
        <f t="shared" si="839"/>
        <v>49</v>
      </c>
      <c r="N695" s="131">
        <v>37</v>
      </c>
      <c r="O695" s="131">
        <v>7</v>
      </c>
      <c r="P695" s="131">
        <f t="shared" si="840"/>
        <v>44</v>
      </c>
      <c r="Q695" s="131">
        <v>20</v>
      </c>
      <c r="R695" s="131">
        <v>3</v>
      </c>
      <c r="S695" s="131">
        <f t="shared" si="841"/>
        <v>23</v>
      </c>
      <c r="T695" s="131">
        <f t="shared" si="842"/>
        <v>2934</v>
      </c>
      <c r="U695" s="131">
        <f t="shared" si="842"/>
        <v>511</v>
      </c>
      <c r="V695" s="132">
        <f t="shared" si="843"/>
        <v>3445</v>
      </c>
    </row>
    <row r="696" spans="1:25" x14ac:dyDescent="0.2">
      <c r="A696" s="133" t="s">
        <v>7</v>
      </c>
      <c r="B696" s="130">
        <v>115</v>
      </c>
      <c r="C696" s="131">
        <v>822</v>
      </c>
      <c r="D696" s="131">
        <f t="shared" si="836"/>
        <v>937</v>
      </c>
      <c r="E696" s="131">
        <v>29</v>
      </c>
      <c r="F696" s="131">
        <v>73</v>
      </c>
      <c r="G696" s="131">
        <f t="shared" si="837"/>
        <v>102</v>
      </c>
      <c r="H696" s="131">
        <v>0</v>
      </c>
      <c r="I696" s="131">
        <v>5</v>
      </c>
      <c r="J696" s="131">
        <f t="shared" si="838"/>
        <v>5</v>
      </c>
      <c r="K696" s="131">
        <v>25</v>
      </c>
      <c r="L696" s="131">
        <v>82</v>
      </c>
      <c r="M696" s="131">
        <f t="shared" si="839"/>
        <v>107</v>
      </c>
      <c r="N696" s="131">
        <v>4</v>
      </c>
      <c r="O696" s="131">
        <v>12</v>
      </c>
      <c r="P696" s="131">
        <f t="shared" si="840"/>
        <v>16</v>
      </c>
      <c r="Q696" s="131">
        <v>56</v>
      </c>
      <c r="R696" s="131">
        <v>127</v>
      </c>
      <c r="S696" s="131">
        <f t="shared" si="841"/>
        <v>183</v>
      </c>
      <c r="T696" s="131">
        <f t="shared" si="842"/>
        <v>229</v>
      </c>
      <c r="U696" s="131">
        <f t="shared" si="842"/>
        <v>1121</v>
      </c>
      <c r="V696" s="132">
        <f t="shared" si="843"/>
        <v>1350</v>
      </c>
    </row>
    <row r="697" spans="1:25" x14ac:dyDescent="0.2">
      <c r="A697" s="133" t="s">
        <v>9</v>
      </c>
      <c r="B697" s="130">
        <v>557</v>
      </c>
      <c r="C697" s="131">
        <v>242</v>
      </c>
      <c r="D697" s="131">
        <f t="shared" si="836"/>
        <v>799</v>
      </c>
      <c r="E697" s="131">
        <v>65</v>
      </c>
      <c r="F697" s="131">
        <v>14</v>
      </c>
      <c r="G697" s="131">
        <f t="shared" si="837"/>
        <v>79</v>
      </c>
      <c r="H697" s="131">
        <v>3</v>
      </c>
      <c r="I697" s="131">
        <v>0</v>
      </c>
      <c r="J697" s="131">
        <f t="shared" si="838"/>
        <v>3</v>
      </c>
      <c r="K697" s="131">
        <v>22</v>
      </c>
      <c r="L697" s="131">
        <v>18</v>
      </c>
      <c r="M697" s="131">
        <f t="shared" si="839"/>
        <v>40</v>
      </c>
      <c r="N697" s="131">
        <v>4</v>
      </c>
      <c r="O697" s="131">
        <v>4</v>
      </c>
      <c r="P697" s="131">
        <f t="shared" si="840"/>
        <v>8</v>
      </c>
      <c r="Q697" s="131">
        <v>23</v>
      </c>
      <c r="R697" s="131">
        <v>21</v>
      </c>
      <c r="S697" s="131">
        <f t="shared" si="841"/>
        <v>44</v>
      </c>
      <c r="T697" s="131">
        <f t="shared" si="842"/>
        <v>674</v>
      </c>
      <c r="U697" s="131">
        <f t="shared" si="842"/>
        <v>299</v>
      </c>
      <c r="V697" s="132">
        <f t="shared" si="843"/>
        <v>973</v>
      </c>
    </row>
    <row r="698" spans="1:25" x14ac:dyDescent="0.2">
      <c r="A698" s="129" t="s">
        <v>8</v>
      </c>
      <c r="B698" s="130">
        <v>1143</v>
      </c>
      <c r="C698" s="131">
        <v>193</v>
      </c>
      <c r="D698" s="131">
        <f t="shared" si="836"/>
        <v>1336</v>
      </c>
      <c r="E698" s="131">
        <v>164</v>
      </c>
      <c r="F698" s="131">
        <v>12</v>
      </c>
      <c r="G698" s="131">
        <f t="shared" si="837"/>
        <v>176</v>
      </c>
      <c r="H698" s="131">
        <v>3</v>
      </c>
      <c r="I698" s="131">
        <v>0</v>
      </c>
      <c r="J698" s="131">
        <f t="shared" si="838"/>
        <v>3</v>
      </c>
      <c r="K698" s="131">
        <v>59</v>
      </c>
      <c r="L698" s="131">
        <v>23</v>
      </c>
      <c r="M698" s="131">
        <f t="shared" si="839"/>
        <v>82</v>
      </c>
      <c r="N698" s="131">
        <v>19</v>
      </c>
      <c r="O698" s="131">
        <v>6</v>
      </c>
      <c r="P698" s="131">
        <f t="shared" si="840"/>
        <v>25</v>
      </c>
      <c r="Q698" s="131">
        <v>14</v>
      </c>
      <c r="R698" s="131">
        <v>4</v>
      </c>
      <c r="S698" s="131">
        <f t="shared" si="841"/>
        <v>18</v>
      </c>
      <c r="T698" s="131">
        <f t="shared" si="842"/>
        <v>1402</v>
      </c>
      <c r="U698" s="131">
        <f t="shared" si="842"/>
        <v>238</v>
      </c>
      <c r="V698" s="132">
        <f t="shared" si="843"/>
        <v>1640</v>
      </c>
    </row>
    <row r="699" spans="1:25" x14ac:dyDescent="0.2">
      <c r="A699" s="137" t="s">
        <v>50</v>
      </c>
      <c r="B699" s="134">
        <v>475</v>
      </c>
      <c r="C699" s="135">
        <v>365</v>
      </c>
      <c r="D699" s="135">
        <f t="shared" si="836"/>
        <v>840</v>
      </c>
      <c r="E699" s="135">
        <v>45</v>
      </c>
      <c r="F699" s="135">
        <v>27</v>
      </c>
      <c r="G699" s="135">
        <f t="shared" si="837"/>
        <v>72</v>
      </c>
      <c r="H699" s="135">
        <v>1</v>
      </c>
      <c r="I699" s="135">
        <v>0</v>
      </c>
      <c r="J699" s="135">
        <f t="shared" si="838"/>
        <v>1</v>
      </c>
      <c r="K699" s="135">
        <v>20</v>
      </c>
      <c r="L699" s="135">
        <v>23</v>
      </c>
      <c r="M699" s="135">
        <f t="shared" si="839"/>
        <v>43</v>
      </c>
      <c r="N699" s="135">
        <v>9</v>
      </c>
      <c r="O699" s="135">
        <v>11</v>
      </c>
      <c r="P699" s="135">
        <f t="shared" si="840"/>
        <v>20</v>
      </c>
      <c r="Q699" s="135">
        <v>7</v>
      </c>
      <c r="R699" s="135">
        <v>5</v>
      </c>
      <c r="S699" s="131">
        <f t="shared" si="841"/>
        <v>12</v>
      </c>
      <c r="T699" s="135">
        <f t="shared" si="842"/>
        <v>557</v>
      </c>
      <c r="U699" s="135">
        <f t="shared" si="842"/>
        <v>431</v>
      </c>
      <c r="V699" s="136">
        <f t="shared" si="843"/>
        <v>988</v>
      </c>
    </row>
    <row r="700" spans="1:25" ht="13.5" thickBot="1" x14ac:dyDescent="0.25">
      <c r="A700" s="138" t="s">
        <v>3</v>
      </c>
      <c r="B700" s="139">
        <f>SUM(B692:B699)</f>
        <v>7879</v>
      </c>
      <c r="C700" s="140">
        <f>SUM(C692:C699)</f>
        <v>4607</v>
      </c>
      <c r="D700" s="140">
        <f t="shared" si="836"/>
        <v>12486</v>
      </c>
      <c r="E700" s="140">
        <f>SUM(E692:E699)</f>
        <v>872</v>
      </c>
      <c r="F700" s="140">
        <f>SUM(F692:F699)</f>
        <v>314</v>
      </c>
      <c r="G700" s="140">
        <f t="shared" si="837"/>
        <v>1186</v>
      </c>
      <c r="H700" s="140">
        <f>SUM(H692:H699)</f>
        <v>37</v>
      </c>
      <c r="I700" s="140">
        <f>SUM(I692:I699)</f>
        <v>24</v>
      </c>
      <c r="J700" s="140">
        <f t="shared" si="838"/>
        <v>61</v>
      </c>
      <c r="K700" s="140">
        <f>SUM(K692:K699)</f>
        <v>293</v>
      </c>
      <c r="L700" s="140">
        <f>SUM(L692:L699)</f>
        <v>268</v>
      </c>
      <c r="M700" s="140">
        <f t="shared" si="839"/>
        <v>561</v>
      </c>
      <c r="N700" s="140">
        <f>SUM(N692:N699)</f>
        <v>132</v>
      </c>
      <c r="O700" s="140">
        <f>SUM(O692:O699)</f>
        <v>97</v>
      </c>
      <c r="P700" s="140">
        <f t="shared" si="840"/>
        <v>229</v>
      </c>
      <c r="Q700" s="140">
        <f>SUM(Q692:Q699)</f>
        <v>201</v>
      </c>
      <c r="R700" s="140">
        <f>SUM(R692:R699)</f>
        <v>239</v>
      </c>
      <c r="S700" s="140">
        <f t="shared" si="841"/>
        <v>440</v>
      </c>
      <c r="T700" s="140">
        <f t="shared" si="842"/>
        <v>9414</v>
      </c>
      <c r="U700" s="140">
        <f t="shared" si="842"/>
        <v>5549</v>
      </c>
      <c r="V700" s="141">
        <f>SUM(V692:V699)</f>
        <v>14963</v>
      </c>
    </row>
    <row r="701" spans="1:25" ht="13.5" thickBot="1" x14ac:dyDescent="0.25"/>
    <row r="702" spans="1:25" ht="25.5" x14ac:dyDescent="0.2">
      <c r="A702" s="161" t="s">
        <v>75</v>
      </c>
      <c r="B702" s="152" t="s">
        <v>41</v>
      </c>
      <c r="C702" s="153" t="s">
        <v>41</v>
      </c>
      <c r="D702" s="154" t="s">
        <v>41</v>
      </c>
      <c r="E702" s="155" t="s">
        <v>42</v>
      </c>
      <c r="F702" s="153" t="s">
        <v>42</v>
      </c>
      <c r="G702" s="154" t="s">
        <v>42</v>
      </c>
      <c r="H702" s="157" t="s">
        <v>43</v>
      </c>
      <c r="I702" s="158" t="s">
        <v>43</v>
      </c>
      <c r="J702" s="159" t="s">
        <v>43</v>
      </c>
      <c r="K702" s="155" t="s">
        <v>44</v>
      </c>
      <c r="L702" s="153" t="s">
        <v>44</v>
      </c>
      <c r="M702" s="154" t="s">
        <v>44</v>
      </c>
      <c r="N702" s="155" t="s">
        <v>45</v>
      </c>
      <c r="O702" s="153" t="s">
        <v>45</v>
      </c>
      <c r="P702" s="154" t="s">
        <v>45</v>
      </c>
      <c r="Q702" s="155" t="s">
        <v>46</v>
      </c>
      <c r="R702" s="153" t="s">
        <v>46</v>
      </c>
      <c r="S702" s="154" t="s">
        <v>46</v>
      </c>
      <c r="T702" s="155" t="s">
        <v>3</v>
      </c>
      <c r="U702" s="153" t="s">
        <v>3</v>
      </c>
      <c r="V702" s="156" t="s">
        <v>3</v>
      </c>
      <c r="W702" s="186"/>
      <c r="X702" s="186"/>
      <c r="Y702" s="186"/>
    </row>
    <row r="703" spans="1:25" ht="13.5" thickBot="1" x14ac:dyDescent="0.25">
      <c r="A703" s="162"/>
      <c r="B703" s="122" t="s">
        <v>48</v>
      </c>
      <c r="C703" s="123" t="s">
        <v>49</v>
      </c>
      <c r="D703" s="123" t="s">
        <v>3</v>
      </c>
      <c r="E703" s="122" t="s">
        <v>48</v>
      </c>
      <c r="F703" s="123" t="s">
        <v>49</v>
      </c>
      <c r="G703" s="123" t="s">
        <v>3</v>
      </c>
      <c r="H703" s="122" t="s">
        <v>48</v>
      </c>
      <c r="I703" s="123" t="s">
        <v>49</v>
      </c>
      <c r="J703" s="123" t="s">
        <v>3</v>
      </c>
      <c r="K703" s="122" t="s">
        <v>48</v>
      </c>
      <c r="L703" s="123" t="s">
        <v>49</v>
      </c>
      <c r="M703" s="123" t="s">
        <v>3</v>
      </c>
      <c r="N703" s="122" t="s">
        <v>48</v>
      </c>
      <c r="O703" s="123" t="s">
        <v>49</v>
      </c>
      <c r="P703" s="123" t="s">
        <v>3</v>
      </c>
      <c r="Q703" s="122" t="s">
        <v>48</v>
      </c>
      <c r="R703" s="123" t="s">
        <v>49</v>
      </c>
      <c r="S703" s="123" t="s">
        <v>3</v>
      </c>
      <c r="T703" s="122" t="s">
        <v>48</v>
      </c>
      <c r="U703" s="123" t="s">
        <v>49</v>
      </c>
      <c r="V703" s="124" t="s">
        <v>3</v>
      </c>
      <c r="W703" s="187"/>
      <c r="X703" s="187"/>
      <c r="Y703" s="187"/>
    </row>
    <row r="704" spans="1:25" x14ac:dyDescent="0.2">
      <c r="A704" s="125" t="s">
        <v>4</v>
      </c>
      <c r="B704" s="126">
        <v>2346</v>
      </c>
      <c r="C704" s="127">
        <v>1403</v>
      </c>
      <c r="D704" s="127">
        <f t="shared" ref="D704:D711" si="844">SUM(B704:C704)</f>
        <v>3749</v>
      </c>
      <c r="E704" s="127">
        <v>302</v>
      </c>
      <c r="F704" s="127">
        <v>74</v>
      </c>
      <c r="G704" s="127">
        <f t="shared" ref="G704:G711" si="845">SUM(E704:F704)</f>
        <v>376</v>
      </c>
      <c r="H704" s="127">
        <v>14</v>
      </c>
      <c r="I704" s="127">
        <v>12</v>
      </c>
      <c r="J704" s="127">
        <f t="shared" ref="J704:J711" si="846">SUM(H704:I704)</f>
        <v>26</v>
      </c>
      <c r="K704" s="127">
        <v>86</v>
      </c>
      <c r="L704" s="127">
        <v>49</v>
      </c>
      <c r="M704" s="127">
        <f t="shared" ref="M704:M711" si="847">SUM(K704:L704)</f>
        <v>135</v>
      </c>
      <c r="N704" s="127">
        <v>54</v>
      </c>
      <c r="O704" s="127">
        <v>34</v>
      </c>
      <c r="P704" s="127">
        <f t="shared" ref="P704:P711" si="848">SUM(N704:O704)</f>
        <v>88</v>
      </c>
      <c r="Q704" s="127">
        <v>45</v>
      </c>
      <c r="R704" s="127">
        <v>27</v>
      </c>
      <c r="S704" s="127">
        <f t="shared" ref="S704:S711" si="849">SUM(Q704:R704)</f>
        <v>72</v>
      </c>
      <c r="T704" s="127">
        <f t="shared" ref="T704:U711" si="850">Q704+N704+K704+H704+E704+B704</f>
        <v>2847</v>
      </c>
      <c r="U704" s="127">
        <f t="shared" si="850"/>
        <v>1599</v>
      </c>
      <c r="V704" s="128">
        <f t="shared" ref="V704:V710" si="851">SUM(T704:U704)</f>
        <v>4446</v>
      </c>
    </row>
    <row r="705" spans="1:25" x14ac:dyDescent="0.2">
      <c r="A705" s="129" t="s">
        <v>6</v>
      </c>
      <c r="B705" s="130">
        <v>861</v>
      </c>
      <c r="C705" s="131">
        <v>1201</v>
      </c>
      <c r="D705" s="131">
        <f t="shared" si="844"/>
        <v>2062</v>
      </c>
      <c r="E705" s="131">
        <v>133</v>
      </c>
      <c r="F705" s="131">
        <v>95</v>
      </c>
      <c r="G705" s="131">
        <f t="shared" si="845"/>
        <v>228</v>
      </c>
      <c r="H705" s="131">
        <v>3</v>
      </c>
      <c r="I705" s="131">
        <v>5</v>
      </c>
      <c r="J705" s="131">
        <f t="shared" si="846"/>
        <v>8</v>
      </c>
      <c r="K705" s="131">
        <v>61</v>
      </c>
      <c r="L705" s="131">
        <v>67</v>
      </c>
      <c r="M705" s="131">
        <f t="shared" si="847"/>
        <v>128</v>
      </c>
      <c r="N705" s="131">
        <v>20</v>
      </c>
      <c r="O705" s="131">
        <v>33</v>
      </c>
      <c r="P705" s="131">
        <f t="shared" si="848"/>
        <v>53</v>
      </c>
      <c r="Q705" s="131">
        <v>31</v>
      </c>
      <c r="R705" s="131">
        <v>51</v>
      </c>
      <c r="S705" s="131">
        <f t="shared" si="849"/>
        <v>82</v>
      </c>
      <c r="T705" s="131">
        <f t="shared" si="850"/>
        <v>1109</v>
      </c>
      <c r="U705" s="131">
        <f t="shared" si="850"/>
        <v>1452</v>
      </c>
      <c r="V705" s="132">
        <f t="shared" si="851"/>
        <v>2561</v>
      </c>
    </row>
    <row r="706" spans="1:25" x14ac:dyDescent="0.2">
      <c r="A706" s="133" t="s">
        <v>5</v>
      </c>
      <c r="B706" s="130">
        <v>2775</v>
      </c>
      <c r="C706" s="131">
        <v>463</v>
      </c>
      <c r="D706" s="131">
        <f t="shared" si="844"/>
        <v>3238</v>
      </c>
      <c r="E706" s="131">
        <v>205</v>
      </c>
      <c r="F706" s="131">
        <v>36</v>
      </c>
      <c r="G706" s="131">
        <f t="shared" si="845"/>
        <v>241</v>
      </c>
      <c r="H706" s="131">
        <v>14</v>
      </c>
      <c r="I706" s="131">
        <v>3</v>
      </c>
      <c r="J706" s="131">
        <f t="shared" si="846"/>
        <v>17</v>
      </c>
      <c r="K706" s="131">
        <v>37</v>
      </c>
      <c r="L706" s="131">
        <v>9</v>
      </c>
      <c r="M706" s="131">
        <f t="shared" si="847"/>
        <v>46</v>
      </c>
      <c r="N706" s="131">
        <v>40</v>
      </c>
      <c r="O706" s="131">
        <v>11</v>
      </c>
      <c r="P706" s="131">
        <f t="shared" si="848"/>
        <v>51</v>
      </c>
      <c r="Q706" s="131">
        <v>18</v>
      </c>
      <c r="R706" s="131">
        <v>2</v>
      </c>
      <c r="S706" s="131">
        <f t="shared" si="849"/>
        <v>20</v>
      </c>
      <c r="T706" s="131">
        <f t="shared" si="850"/>
        <v>3089</v>
      </c>
      <c r="U706" s="131">
        <f t="shared" si="850"/>
        <v>524</v>
      </c>
      <c r="V706" s="132">
        <f t="shared" si="851"/>
        <v>3613</v>
      </c>
    </row>
    <row r="707" spans="1:25" x14ac:dyDescent="0.2">
      <c r="A707" s="133" t="s">
        <v>7</v>
      </c>
      <c r="B707" s="130">
        <v>125</v>
      </c>
      <c r="C707" s="131">
        <v>909</v>
      </c>
      <c r="D707" s="131">
        <f t="shared" si="844"/>
        <v>1034</v>
      </c>
      <c r="E707" s="131">
        <v>30</v>
      </c>
      <c r="F707" s="131">
        <v>77</v>
      </c>
      <c r="G707" s="131">
        <f t="shared" si="845"/>
        <v>107</v>
      </c>
      <c r="H707" s="131">
        <v>0</v>
      </c>
      <c r="I707" s="131">
        <v>5</v>
      </c>
      <c r="J707" s="131">
        <f t="shared" si="846"/>
        <v>5</v>
      </c>
      <c r="K707" s="131">
        <v>30</v>
      </c>
      <c r="L707" s="131">
        <v>78</v>
      </c>
      <c r="M707" s="131">
        <f t="shared" si="847"/>
        <v>108</v>
      </c>
      <c r="N707" s="131">
        <v>3</v>
      </c>
      <c r="O707" s="131">
        <v>16</v>
      </c>
      <c r="P707" s="131">
        <f t="shared" si="848"/>
        <v>19</v>
      </c>
      <c r="Q707" s="131">
        <v>56</v>
      </c>
      <c r="R707" s="131">
        <v>123</v>
      </c>
      <c r="S707" s="131">
        <f t="shared" si="849"/>
        <v>179</v>
      </c>
      <c r="T707" s="131">
        <f t="shared" si="850"/>
        <v>244</v>
      </c>
      <c r="U707" s="131">
        <f t="shared" si="850"/>
        <v>1208</v>
      </c>
      <c r="V707" s="132">
        <f t="shared" si="851"/>
        <v>1452</v>
      </c>
    </row>
    <row r="708" spans="1:25" x14ac:dyDescent="0.2">
      <c r="A708" s="133" t="s">
        <v>9</v>
      </c>
      <c r="B708" s="130">
        <v>627</v>
      </c>
      <c r="C708" s="131">
        <v>250</v>
      </c>
      <c r="D708" s="131">
        <f t="shared" si="844"/>
        <v>877</v>
      </c>
      <c r="E708" s="131">
        <v>74</v>
      </c>
      <c r="F708" s="131">
        <v>18</v>
      </c>
      <c r="G708" s="131">
        <f t="shared" si="845"/>
        <v>92</v>
      </c>
      <c r="H708" s="131">
        <v>3</v>
      </c>
      <c r="I708" s="131">
        <v>0</v>
      </c>
      <c r="J708" s="131">
        <f t="shared" si="846"/>
        <v>3</v>
      </c>
      <c r="K708" s="131">
        <v>30</v>
      </c>
      <c r="L708" s="131">
        <v>21</v>
      </c>
      <c r="M708" s="131">
        <f t="shared" si="847"/>
        <v>51</v>
      </c>
      <c r="N708" s="131">
        <v>6</v>
      </c>
      <c r="O708" s="131">
        <v>2</v>
      </c>
      <c r="P708" s="131">
        <f t="shared" si="848"/>
        <v>8</v>
      </c>
      <c r="Q708" s="131">
        <v>23</v>
      </c>
      <c r="R708" s="131">
        <v>21</v>
      </c>
      <c r="S708" s="131">
        <f t="shared" si="849"/>
        <v>44</v>
      </c>
      <c r="T708" s="131">
        <f t="shared" si="850"/>
        <v>763</v>
      </c>
      <c r="U708" s="131">
        <f t="shared" si="850"/>
        <v>312</v>
      </c>
      <c r="V708" s="132">
        <f t="shared" si="851"/>
        <v>1075</v>
      </c>
    </row>
    <row r="709" spans="1:25" x14ac:dyDescent="0.2">
      <c r="A709" s="129" t="s">
        <v>8</v>
      </c>
      <c r="B709" s="130">
        <v>1143</v>
      </c>
      <c r="C709" s="131">
        <v>194</v>
      </c>
      <c r="D709" s="131">
        <f t="shared" si="844"/>
        <v>1337</v>
      </c>
      <c r="E709" s="131">
        <v>176</v>
      </c>
      <c r="F709" s="131">
        <v>12</v>
      </c>
      <c r="G709" s="131">
        <f t="shared" si="845"/>
        <v>188</v>
      </c>
      <c r="H709" s="131">
        <v>5</v>
      </c>
      <c r="I709" s="131">
        <v>1</v>
      </c>
      <c r="J709" s="131">
        <f t="shared" si="846"/>
        <v>6</v>
      </c>
      <c r="K709" s="131">
        <v>68</v>
      </c>
      <c r="L709" s="131">
        <v>23</v>
      </c>
      <c r="M709" s="131">
        <f t="shared" si="847"/>
        <v>91</v>
      </c>
      <c r="N709" s="131">
        <v>18</v>
      </c>
      <c r="O709" s="131">
        <v>5</v>
      </c>
      <c r="P709" s="131">
        <f t="shared" si="848"/>
        <v>23</v>
      </c>
      <c r="Q709" s="131">
        <v>15</v>
      </c>
      <c r="R709" s="131">
        <v>3</v>
      </c>
      <c r="S709" s="131">
        <f t="shared" si="849"/>
        <v>18</v>
      </c>
      <c r="T709" s="131">
        <f t="shared" si="850"/>
        <v>1425</v>
      </c>
      <c r="U709" s="131">
        <f t="shared" si="850"/>
        <v>238</v>
      </c>
      <c r="V709" s="132">
        <f t="shared" si="851"/>
        <v>1663</v>
      </c>
    </row>
    <row r="710" spans="1:25" x14ac:dyDescent="0.2">
      <c r="A710" s="137" t="s">
        <v>50</v>
      </c>
      <c r="B710" s="134">
        <v>536</v>
      </c>
      <c r="C710" s="135">
        <v>454</v>
      </c>
      <c r="D710" s="135">
        <f t="shared" si="844"/>
        <v>990</v>
      </c>
      <c r="E710" s="135">
        <v>54</v>
      </c>
      <c r="F710" s="135">
        <v>37</v>
      </c>
      <c r="G710" s="135">
        <f t="shared" si="845"/>
        <v>91</v>
      </c>
      <c r="H710" s="135">
        <v>0</v>
      </c>
      <c r="I710" s="135">
        <v>1</v>
      </c>
      <c r="J710" s="135">
        <f t="shared" si="846"/>
        <v>1</v>
      </c>
      <c r="K710" s="135">
        <v>20</v>
      </c>
      <c r="L710" s="135">
        <v>27</v>
      </c>
      <c r="M710" s="135">
        <f t="shared" si="847"/>
        <v>47</v>
      </c>
      <c r="N710" s="135">
        <v>13</v>
      </c>
      <c r="O710" s="135">
        <v>17</v>
      </c>
      <c r="P710" s="135">
        <f t="shared" si="848"/>
        <v>30</v>
      </c>
      <c r="Q710" s="135">
        <v>9</v>
      </c>
      <c r="R710" s="135">
        <v>7</v>
      </c>
      <c r="S710" s="131">
        <f t="shared" si="849"/>
        <v>16</v>
      </c>
      <c r="T710" s="135">
        <f t="shared" si="850"/>
        <v>632</v>
      </c>
      <c r="U710" s="135">
        <f t="shared" si="850"/>
        <v>543</v>
      </c>
      <c r="V710" s="136">
        <f t="shared" si="851"/>
        <v>1175</v>
      </c>
    </row>
    <row r="711" spans="1:25" ht="13.5" thickBot="1" x14ac:dyDescent="0.25">
      <c r="A711" s="138" t="s">
        <v>3</v>
      </c>
      <c r="B711" s="139">
        <f>SUM(B703:B710)</f>
        <v>8413</v>
      </c>
      <c r="C711" s="140">
        <f>SUM(C703:C710)</f>
        <v>4874</v>
      </c>
      <c r="D711" s="140">
        <f t="shared" si="844"/>
        <v>13287</v>
      </c>
      <c r="E711" s="140">
        <f>SUM(E703:E710)</f>
        <v>974</v>
      </c>
      <c r="F711" s="140">
        <f>SUM(F703:F710)</f>
        <v>349</v>
      </c>
      <c r="G711" s="140">
        <f t="shared" si="845"/>
        <v>1323</v>
      </c>
      <c r="H711" s="140">
        <f>SUM(H703:H710)</f>
        <v>39</v>
      </c>
      <c r="I711" s="140">
        <f>SUM(I703:I710)</f>
        <v>27</v>
      </c>
      <c r="J711" s="140">
        <f t="shared" si="846"/>
        <v>66</v>
      </c>
      <c r="K711" s="140">
        <f>SUM(K703:K710)</f>
        <v>332</v>
      </c>
      <c r="L711" s="140">
        <f>SUM(L703:L710)</f>
        <v>274</v>
      </c>
      <c r="M711" s="140">
        <f t="shared" si="847"/>
        <v>606</v>
      </c>
      <c r="N711" s="140">
        <f>SUM(N703:N710)</f>
        <v>154</v>
      </c>
      <c r="O711" s="140">
        <f>SUM(O703:O710)</f>
        <v>118</v>
      </c>
      <c r="P711" s="140">
        <f t="shared" si="848"/>
        <v>272</v>
      </c>
      <c r="Q711" s="140">
        <f>SUM(Q703:Q710)</f>
        <v>197</v>
      </c>
      <c r="R711" s="140">
        <f>SUM(R703:R710)</f>
        <v>234</v>
      </c>
      <c r="S711" s="140">
        <f t="shared" si="849"/>
        <v>431</v>
      </c>
      <c r="T711" s="140">
        <f t="shared" si="850"/>
        <v>10109</v>
      </c>
      <c r="U711" s="140">
        <f t="shared" si="850"/>
        <v>5876</v>
      </c>
      <c r="V711" s="141">
        <f>SUM(V703:V710)</f>
        <v>15985</v>
      </c>
    </row>
    <row r="712" spans="1:25" ht="13.5" thickBot="1" x14ac:dyDescent="0.25">
      <c r="V712" s="118"/>
    </row>
    <row r="713" spans="1:25" ht="25.5" x14ac:dyDescent="0.2">
      <c r="A713" s="161" t="s">
        <v>106</v>
      </c>
      <c r="B713" s="152" t="s">
        <v>41</v>
      </c>
      <c r="C713" s="153" t="s">
        <v>41</v>
      </c>
      <c r="D713" s="154" t="s">
        <v>41</v>
      </c>
      <c r="E713" s="155" t="s">
        <v>42</v>
      </c>
      <c r="F713" s="153" t="s">
        <v>42</v>
      </c>
      <c r="G713" s="154" t="s">
        <v>42</v>
      </c>
      <c r="H713" s="157" t="s">
        <v>43</v>
      </c>
      <c r="I713" s="158" t="s">
        <v>43</v>
      </c>
      <c r="J713" s="159" t="s">
        <v>43</v>
      </c>
      <c r="K713" s="155" t="s">
        <v>44</v>
      </c>
      <c r="L713" s="153" t="s">
        <v>44</v>
      </c>
      <c r="M713" s="154" t="s">
        <v>44</v>
      </c>
      <c r="N713" s="155" t="s">
        <v>45</v>
      </c>
      <c r="O713" s="153" t="s">
        <v>45</v>
      </c>
      <c r="P713" s="154" t="s">
        <v>45</v>
      </c>
      <c r="Q713" s="155" t="s">
        <v>46</v>
      </c>
      <c r="R713" s="153" t="s">
        <v>46</v>
      </c>
      <c r="S713" s="154" t="s">
        <v>46</v>
      </c>
      <c r="T713" s="155" t="s">
        <v>3</v>
      </c>
      <c r="U713" s="153" t="s">
        <v>3</v>
      </c>
      <c r="V713" s="156" t="s">
        <v>3</v>
      </c>
      <c r="W713" s="186"/>
      <c r="X713" s="186"/>
      <c r="Y713" s="186"/>
    </row>
    <row r="714" spans="1:25" ht="13.5" thickBot="1" x14ac:dyDescent="0.25">
      <c r="A714" s="162"/>
      <c r="B714" s="122" t="s">
        <v>48</v>
      </c>
      <c r="C714" s="123" t="s">
        <v>49</v>
      </c>
      <c r="D714" s="123" t="s">
        <v>3</v>
      </c>
      <c r="E714" s="122" t="s">
        <v>48</v>
      </c>
      <c r="F714" s="123" t="s">
        <v>49</v>
      </c>
      <c r="G714" s="123" t="s">
        <v>3</v>
      </c>
      <c r="H714" s="122" t="s">
        <v>48</v>
      </c>
      <c r="I714" s="123" t="s">
        <v>49</v>
      </c>
      <c r="J714" s="123" t="s">
        <v>3</v>
      </c>
      <c r="K714" s="122" t="s">
        <v>48</v>
      </c>
      <c r="L714" s="123" t="s">
        <v>49</v>
      </c>
      <c r="M714" s="123" t="s">
        <v>3</v>
      </c>
      <c r="N714" s="122" t="s">
        <v>48</v>
      </c>
      <c r="O714" s="123" t="s">
        <v>49</v>
      </c>
      <c r="P714" s="123" t="s">
        <v>3</v>
      </c>
      <c r="Q714" s="122" t="s">
        <v>48</v>
      </c>
      <c r="R714" s="123" t="s">
        <v>49</v>
      </c>
      <c r="S714" s="123" t="s">
        <v>3</v>
      </c>
      <c r="T714" s="122" t="s">
        <v>48</v>
      </c>
      <c r="U714" s="123" t="s">
        <v>49</v>
      </c>
      <c r="V714" s="124" t="s">
        <v>3</v>
      </c>
      <c r="W714" s="187"/>
      <c r="X714" s="187"/>
      <c r="Y714" s="187"/>
    </row>
    <row r="715" spans="1:25" x14ac:dyDescent="0.2">
      <c r="A715" s="125" t="s">
        <v>4</v>
      </c>
      <c r="B715" s="126">
        <v>556</v>
      </c>
      <c r="C715" s="127">
        <v>313</v>
      </c>
      <c r="D715" s="127">
        <f t="shared" ref="D715:D722" si="852">SUM(B715:C715)</f>
        <v>869</v>
      </c>
      <c r="E715" s="127">
        <v>70</v>
      </c>
      <c r="F715" s="127">
        <v>17</v>
      </c>
      <c r="G715" s="127">
        <f t="shared" ref="G715:G722" si="853">SUM(E715:F715)</f>
        <v>87</v>
      </c>
      <c r="H715" s="127">
        <v>3</v>
      </c>
      <c r="I715" s="127">
        <v>3</v>
      </c>
      <c r="J715" s="127">
        <f t="shared" ref="J715:J722" si="854">SUM(H715:I715)</f>
        <v>6</v>
      </c>
      <c r="K715" s="127">
        <v>24</v>
      </c>
      <c r="L715" s="127">
        <v>11</v>
      </c>
      <c r="M715" s="127">
        <f t="shared" ref="M715:M722" si="855">SUM(K715:L715)</f>
        <v>35</v>
      </c>
      <c r="N715" s="127">
        <v>13</v>
      </c>
      <c r="O715" s="127">
        <v>7</v>
      </c>
      <c r="P715" s="127">
        <f t="shared" ref="P715:P722" si="856">SUM(N715:O715)</f>
        <v>20</v>
      </c>
      <c r="Q715" s="127">
        <v>6</v>
      </c>
      <c r="R715" s="127">
        <v>5</v>
      </c>
      <c r="S715" s="127">
        <f t="shared" ref="S715:S722" si="857">SUM(Q715:R715)</f>
        <v>11</v>
      </c>
      <c r="T715" s="127">
        <f t="shared" ref="T715:U722" si="858">Q715+N715+K715+H715+E715+B715</f>
        <v>672</v>
      </c>
      <c r="U715" s="127">
        <f t="shared" si="858"/>
        <v>356</v>
      </c>
      <c r="V715" s="128">
        <f t="shared" ref="V715:V721" si="859">SUM(T715:U715)</f>
        <v>1028</v>
      </c>
    </row>
    <row r="716" spans="1:25" x14ac:dyDescent="0.2">
      <c r="A716" s="129" t="s">
        <v>6</v>
      </c>
      <c r="B716" s="130">
        <v>251</v>
      </c>
      <c r="C716" s="131">
        <v>363</v>
      </c>
      <c r="D716" s="131">
        <f t="shared" si="852"/>
        <v>614</v>
      </c>
      <c r="E716" s="131">
        <v>37</v>
      </c>
      <c r="F716" s="131">
        <v>18</v>
      </c>
      <c r="G716" s="131">
        <f t="shared" si="853"/>
        <v>55</v>
      </c>
      <c r="H716" s="131">
        <v>2</v>
      </c>
      <c r="I716" s="131">
        <v>0</v>
      </c>
      <c r="J716" s="131">
        <f t="shared" si="854"/>
        <v>2</v>
      </c>
      <c r="K716" s="131">
        <v>29</v>
      </c>
      <c r="L716" s="131">
        <v>26</v>
      </c>
      <c r="M716" s="131">
        <f t="shared" si="855"/>
        <v>55</v>
      </c>
      <c r="N716" s="131">
        <v>8</v>
      </c>
      <c r="O716" s="131">
        <v>11</v>
      </c>
      <c r="P716" s="131">
        <f t="shared" si="856"/>
        <v>19</v>
      </c>
      <c r="Q716" s="131">
        <v>14</v>
      </c>
      <c r="R716" s="131">
        <v>22</v>
      </c>
      <c r="S716" s="131">
        <f t="shared" si="857"/>
        <v>36</v>
      </c>
      <c r="T716" s="131">
        <f t="shared" si="858"/>
        <v>341</v>
      </c>
      <c r="U716" s="131">
        <f t="shared" si="858"/>
        <v>440</v>
      </c>
      <c r="V716" s="132">
        <f t="shared" si="859"/>
        <v>781</v>
      </c>
    </row>
    <row r="717" spans="1:25" x14ac:dyDescent="0.2">
      <c r="A717" s="133" t="s">
        <v>5</v>
      </c>
      <c r="B717" s="130">
        <v>1035</v>
      </c>
      <c r="C717" s="131">
        <v>138</v>
      </c>
      <c r="D717" s="131">
        <f t="shared" si="852"/>
        <v>1173</v>
      </c>
      <c r="E717" s="131">
        <v>56</v>
      </c>
      <c r="F717" s="131">
        <v>10</v>
      </c>
      <c r="G717" s="131">
        <f t="shared" si="853"/>
        <v>66</v>
      </c>
      <c r="H717" s="131">
        <v>4</v>
      </c>
      <c r="I717" s="131">
        <v>2</v>
      </c>
      <c r="J717" s="131">
        <f t="shared" si="854"/>
        <v>6</v>
      </c>
      <c r="K717" s="131">
        <v>14</v>
      </c>
      <c r="L717" s="131">
        <v>5</v>
      </c>
      <c r="M717" s="131">
        <f t="shared" si="855"/>
        <v>19</v>
      </c>
      <c r="N717" s="131">
        <v>19</v>
      </c>
      <c r="O717" s="131">
        <v>2</v>
      </c>
      <c r="P717" s="131">
        <f t="shared" si="856"/>
        <v>21</v>
      </c>
      <c r="Q717" s="131">
        <v>4</v>
      </c>
      <c r="R717" s="131">
        <v>2</v>
      </c>
      <c r="S717" s="131">
        <f t="shared" si="857"/>
        <v>6</v>
      </c>
      <c r="T717" s="131">
        <f t="shared" si="858"/>
        <v>1132</v>
      </c>
      <c r="U717" s="131">
        <f t="shared" si="858"/>
        <v>159</v>
      </c>
      <c r="V717" s="132">
        <f t="shared" si="859"/>
        <v>1291</v>
      </c>
    </row>
    <row r="718" spans="1:25" x14ac:dyDescent="0.2">
      <c r="A718" s="133" t="s">
        <v>7</v>
      </c>
      <c r="B718" s="130">
        <v>40</v>
      </c>
      <c r="C718" s="131">
        <v>180</v>
      </c>
      <c r="D718" s="131">
        <f t="shared" si="852"/>
        <v>220</v>
      </c>
      <c r="E718" s="131">
        <v>6</v>
      </c>
      <c r="F718" s="131">
        <v>7</v>
      </c>
      <c r="G718" s="131">
        <f t="shared" si="853"/>
        <v>13</v>
      </c>
      <c r="H718" s="131">
        <v>0</v>
      </c>
      <c r="I718" s="131">
        <v>1</v>
      </c>
      <c r="J718" s="131">
        <f t="shared" si="854"/>
        <v>1</v>
      </c>
      <c r="K718" s="131">
        <v>14</v>
      </c>
      <c r="L718" s="131">
        <v>33</v>
      </c>
      <c r="M718" s="131">
        <f t="shared" si="855"/>
        <v>47</v>
      </c>
      <c r="N718" s="131">
        <v>1</v>
      </c>
      <c r="O718" s="131">
        <v>5</v>
      </c>
      <c r="P718" s="131">
        <f t="shared" si="856"/>
        <v>6</v>
      </c>
      <c r="Q718" s="131">
        <v>8</v>
      </c>
      <c r="R718" s="131">
        <v>25</v>
      </c>
      <c r="S718" s="131">
        <f t="shared" si="857"/>
        <v>33</v>
      </c>
      <c r="T718" s="131">
        <f t="shared" si="858"/>
        <v>69</v>
      </c>
      <c r="U718" s="131">
        <f t="shared" si="858"/>
        <v>251</v>
      </c>
      <c r="V718" s="132">
        <f t="shared" si="859"/>
        <v>320</v>
      </c>
    </row>
    <row r="719" spans="1:25" x14ac:dyDescent="0.2">
      <c r="A719" s="133" t="s">
        <v>9</v>
      </c>
      <c r="B719" s="130">
        <v>123</v>
      </c>
      <c r="C719" s="131">
        <v>36</v>
      </c>
      <c r="D719" s="131">
        <f t="shared" si="852"/>
        <v>159</v>
      </c>
      <c r="E719" s="131">
        <v>10</v>
      </c>
      <c r="F719" s="131">
        <v>5</v>
      </c>
      <c r="G719" s="131">
        <f t="shared" si="853"/>
        <v>15</v>
      </c>
      <c r="H719" s="131">
        <v>1</v>
      </c>
      <c r="I719" s="131">
        <v>0</v>
      </c>
      <c r="J719" s="131">
        <f t="shared" si="854"/>
        <v>1</v>
      </c>
      <c r="K719" s="131">
        <v>11</v>
      </c>
      <c r="L719" s="131">
        <v>4</v>
      </c>
      <c r="M719" s="131">
        <f t="shared" si="855"/>
        <v>15</v>
      </c>
      <c r="N719" s="131">
        <v>1</v>
      </c>
      <c r="O719" s="131">
        <v>1</v>
      </c>
      <c r="P719" s="131">
        <f t="shared" si="856"/>
        <v>2</v>
      </c>
      <c r="Q719" s="131">
        <v>3</v>
      </c>
      <c r="R719" s="131">
        <v>1</v>
      </c>
      <c r="S719" s="131">
        <f t="shared" si="857"/>
        <v>4</v>
      </c>
      <c r="T719" s="131">
        <f t="shared" si="858"/>
        <v>149</v>
      </c>
      <c r="U719" s="131">
        <f t="shared" si="858"/>
        <v>47</v>
      </c>
      <c r="V719" s="132">
        <f t="shared" si="859"/>
        <v>196</v>
      </c>
    </row>
    <row r="720" spans="1:25" x14ac:dyDescent="0.2">
      <c r="A720" s="129" t="s">
        <v>8</v>
      </c>
      <c r="B720" s="130">
        <v>178</v>
      </c>
      <c r="C720" s="131">
        <v>30</v>
      </c>
      <c r="D720" s="131">
        <f t="shared" si="852"/>
        <v>208</v>
      </c>
      <c r="E720" s="131">
        <v>28</v>
      </c>
      <c r="F720" s="131">
        <v>1</v>
      </c>
      <c r="G720" s="131">
        <f t="shared" si="853"/>
        <v>29</v>
      </c>
      <c r="H720" s="131">
        <v>0</v>
      </c>
      <c r="I720" s="131">
        <v>0</v>
      </c>
      <c r="J720" s="131">
        <f t="shared" si="854"/>
        <v>0</v>
      </c>
      <c r="K720" s="131">
        <v>6</v>
      </c>
      <c r="L720" s="131">
        <v>5</v>
      </c>
      <c r="M720" s="131">
        <f t="shared" si="855"/>
        <v>11</v>
      </c>
      <c r="N720" s="131">
        <v>7</v>
      </c>
      <c r="O720" s="131">
        <v>1</v>
      </c>
      <c r="P720" s="131">
        <f t="shared" si="856"/>
        <v>8</v>
      </c>
      <c r="Q720" s="131">
        <v>6</v>
      </c>
      <c r="R720" s="131">
        <v>0</v>
      </c>
      <c r="S720" s="131">
        <f t="shared" si="857"/>
        <v>6</v>
      </c>
      <c r="T720" s="131">
        <f t="shared" si="858"/>
        <v>225</v>
      </c>
      <c r="U720" s="131">
        <f t="shared" si="858"/>
        <v>37</v>
      </c>
      <c r="V720" s="132">
        <f t="shared" si="859"/>
        <v>262</v>
      </c>
    </row>
    <row r="721" spans="1:25" x14ac:dyDescent="0.2">
      <c r="A721" s="137" t="s">
        <v>50</v>
      </c>
      <c r="B721" s="134">
        <v>55</v>
      </c>
      <c r="C721" s="135">
        <v>65</v>
      </c>
      <c r="D721" s="135">
        <f t="shared" si="852"/>
        <v>120</v>
      </c>
      <c r="E721" s="135">
        <v>5</v>
      </c>
      <c r="F721" s="135">
        <v>8</v>
      </c>
      <c r="G721" s="135">
        <f t="shared" si="853"/>
        <v>13</v>
      </c>
      <c r="H721" s="135">
        <v>0</v>
      </c>
      <c r="I721" s="135">
        <v>0</v>
      </c>
      <c r="J721" s="135">
        <f t="shared" si="854"/>
        <v>0</v>
      </c>
      <c r="K721" s="135">
        <v>4</v>
      </c>
      <c r="L721" s="135">
        <v>2</v>
      </c>
      <c r="M721" s="135">
        <f t="shared" si="855"/>
        <v>6</v>
      </c>
      <c r="N721" s="135">
        <v>0</v>
      </c>
      <c r="O721" s="135">
        <v>2</v>
      </c>
      <c r="P721" s="135">
        <f t="shared" si="856"/>
        <v>2</v>
      </c>
      <c r="Q721" s="135">
        <v>1</v>
      </c>
      <c r="R721" s="135">
        <v>2</v>
      </c>
      <c r="S721" s="131">
        <f t="shared" si="857"/>
        <v>3</v>
      </c>
      <c r="T721" s="135">
        <f t="shared" si="858"/>
        <v>65</v>
      </c>
      <c r="U721" s="135">
        <f t="shared" si="858"/>
        <v>79</v>
      </c>
      <c r="V721" s="136">
        <f t="shared" si="859"/>
        <v>144</v>
      </c>
    </row>
    <row r="722" spans="1:25" ht="13.5" thickBot="1" x14ac:dyDescent="0.25">
      <c r="A722" s="138" t="s">
        <v>3</v>
      </c>
      <c r="B722" s="139">
        <f>SUM(B714:B721)</f>
        <v>2238</v>
      </c>
      <c r="C722" s="140">
        <f>SUM(C714:C721)</f>
        <v>1125</v>
      </c>
      <c r="D722" s="140">
        <f t="shared" si="852"/>
        <v>3363</v>
      </c>
      <c r="E722" s="140">
        <f>SUM(E714:E721)</f>
        <v>212</v>
      </c>
      <c r="F722" s="140">
        <f>SUM(F714:F721)</f>
        <v>66</v>
      </c>
      <c r="G722" s="140">
        <f t="shared" si="853"/>
        <v>278</v>
      </c>
      <c r="H722" s="140">
        <f>SUM(H714:H721)</f>
        <v>10</v>
      </c>
      <c r="I722" s="140">
        <f>SUM(I714:I721)</f>
        <v>6</v>
      </c>
      <c r="J722" s="140">
        <f t="shared" si="854"/>
        <v>16</v>
      </c>
      <c r="K722" s="140">
        <f>SUM(K714:K721)</f>
        <v>102</v>
      </c>
      <c r="L722" s="140">
        <f>SUM(L714:L721)</f>
        <v>86</v>
      </c>
      <c r="M722" s="140">
        <f t="shared" si="855"/>
        <v>188</v>
      </c>
      <c r="N722" s="140">
        <f>SUM(N714:N721)</f>
        <v>49</v>
      </c>
      <c r="O722" s="140">
        <f>SUM(O714:O721)</f>
        <v>29</v>
      </c>
      <c r="P722" s="140">
        <f t="shared" si="856"/>
        <v>78</v>
      </c>
      <c r="Q722" s="140">
        <f>SUM(Q714:Q721)</f>
        <v>42</v>
      </c>
      <c r="R722" s="140">
        <f>SUM(R714:R721)</f>
        <v>57</v>
      </c>
      <c r="S722" s="140">
        <f t="shared" si="857"/>
        <v>99</v>
      </c>
      <c r="T722" s="140">
        <f t="shared" si="858"/>
        <v>2653</v>
      </c>
      <c r="U722" s="140">
        <f t="shared" si="858"/>
        <v>1369</v>
      </c>
      <c r="V722" s="141">
        <f>SUM(V714:V721)</f>
        <v>4022</v>
      </c>
    </row>
    <row r="723" spans="1:25" x14ac:dyDescent="0.2">
      <c r="V723" s="118"/>
    </row>
    <row r="724" spans="1:25" ht="13.5" thickBot="1" x14ac:dyDescent="0.25">
      <c r="A724" s="118" t="s">
        <v>124</v>
      </c>
      <c r="B724" s="121"/>
      <c r="C724" s="121"/>
      <c r="D724" s="121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</row>
    <row r="725" spans="1:25" ht="25.5" x14ac:dyDescent="0.2">
      <c r="A725" s="161" t="s">
        <v>125</v>
      </c>
      <c r="B725" s="152" t="s">
        <v>41</v>
      </c>
      <c r="C725" s="153" t="s">
        <v>41</v>
      </c>
      <c r="D725" s="154" t="s">
        <v>41</v>
      </c>
      <c r="E725" s="155" t="s">
        <v>42</v>
      </c>
      <c r="F725" s="153" t="s">
        <v>42</v>
      </c>
      <c r="G725" s="154" t="s">
        <v>42</v>
      </c>
      <c r="H725" s="157" t="s">
        <v>43</v>
      </c>
      <c r="I725" s="158" t="s">
        <v>43</v>
      </c>
      <c r="J725" s="159" t="s">
        <v>43</v>
      </c>
      <c r="K725" s="155" t="s">
        <v>44</v>
      </c>
      <c r="L725" s="153" t="s">
        <v>44</v>
      </c>
      <c r="M725" s="154" t="s">
        <v>44</v>
      </c>
      <c r="N725" s="155" t="s">
        <v>45</v>
      </c>
      <c r="O725" s="153" t="s">
        <v>45</v>
      </c>
      <c r="P725" s="154" t="s">
        <v>45</v>
      </c>
      <c r="Q725" s="155" t="s">
        <v>46</v>
      </c>
      <c r="R725" s="153" t="s">
        <v>46</v>
      </c>
      <c r="S725" s="154" t="s">
        <v>46</v>
      </c>
      <c r="T725" s="155" t="s">
        <v>3</v>
      </c>
      <c r="U725" s="153" t="s">
        <v>3</v>
      </c>
      <c r="V725" s="156" t="s">
        <v>3</v>
      </c>
      <c r="W725" s="186"/>
      <c r="X725" s="186"/>
      <c r="Y725" s="186"/>
    </row>
    <row r="726" spans="1:25" ht="13.5" thickBot="1" x14ac:dyDescent="0.25">
      <c r="A726" s="162"/>
      <c r="B726" s="122" t="s">
        <v>48</v>
      </c>
      <c r="C726" s="123" t="s">
        <v>49</v>
      </c>
      <c r="D726" s="123" t="s">
        <v>3</v>
      </c>
      <c r="E726" s="122" t="s">
        <v>48</v>
      </c>
      <c r="F726" s="123" t="s">
        <v>49</v>
      </c>
      <c r="G726" s="123" t="s">
        <v>3</v>
      </c>
      <c r="H726" s="122" t="s">
        <v>48</v>
      </c>
      <c r="I726" s="123" t="s">
        <v>49</v>
      </c>
      <c r="J726" s="123" t="s">
        <v>3</v>
      </c>
      <c r="K726" s="122" t="s">
        <v>48</v>
      </c>
      <c r="L726" s="123" t="s">
        <v>49</v>
      </c>
      <c r="M726" s="123" t="s">
        <v>3</v>
      </c>
      <c r="N726" s="122" t="s">
        <v>48</v>
      </c>
      <c r="O726" s="123" t="s">
        <v>49</v>
      </c>
      <c r="P726" s="123" t="s">
        <v>3</v>
      </c>
      <c r="Q726" s="122" t="s">
        <v>48</v>
      </c>
      <c r="R726" s="123" t="s">
        <v>49</v>
      </c>
      <c r="S726" s="123" t="s">
        <v>3</v>
      </c>
      <c r="T726" s="122" t="s">
        <v>48</v>
      </c>
      <c r="U726" s="123" t="s">
        <v>49</v>
      </c>
      <c r="V726" s="124" t="s">
        <v>3</v>
      </c>
      <c r="W726" s="187"/>
      <c r="X726" s="187"/>
      <c r="Y726" s="187"/>
    </row>
    <row r="727" spans="1:25" x14ac:dyDescent="0.2">
      <c r="A727" s="125" t="s">
        <v>4</v>
      </c>
      <c r="B727" s="126">
        <v>869</v>
      </c>
      <c r="C727" s="127">
        <v>476</v>
      </c>
      <c r="D727" s="127">
        <f t="shared" ref="D727:D734" si="860">SUM(B727:C727)</f>
        <v>1345</v>
      </c>
      <c r="E727" s="127">
        <v>90</v>
      </c>
      <c r="F727" s="127">
        <v>29</v>
      </c>
      <c r="G727" s="127">
        <f t="shared" ref="G727:G734" si="861">SUM(E727:F727)</f>
        <v>119</v>
      </c>
      <c r="H727" s="127">
        <v>3</v>
      </c>
      <c r="I727" s="127">
        <v>4</v>
      </c>
      <c r="J727" s="127">
        <f t="shared" ref="J727:J734" si="862">SUM(H727:I727)</f>
        <v>7</v>
      </c>
      <c r="K727" s="127">
        <v>35</v>
      </c>
      <c r="L727" s="127">
        <v>17</v>
      </c>
      <c r="M727" s="127">
        <f t="shared" ref="M727:M734" si="863">SUM(K727:L727)</f>
        <v>52</v>
      </c>
      <c r="N727" s="127">
        <v>25</v>
      </c>
      <c r="O727" s="127">
        <v>12</v>
      </c>
      <c r="P727" s="127">
        <f t="shared" ref="P727:P734" si="864">SUM(N727:O727)</f>
        <v>37</v>
      </c>
      <c r="Q727" s="127">
        <v>9</v>
      </c>
      <c r="R727" s="127">
        <v>2</v>
      </c>
      <c r="S727" s="127">
        <f t="shared" ref="S727:S734" si="865">SUM(Q727:R727)</f>
        <v>11</v>
      </c>
      <c r="T727" s="127">
        <f t="shared" ref="T727:U734" si="866">Q727+N727+K727+H727+E727+B727</f>
        <v>1031</v>
      </c>
      <c r="U727" s="127">
        <f t="shared" si="866"/>
        <v>540</v>
      </c>
      <c r="V727" s="128">
        <f t="shared" ref="V727:V733" si="867">SUM(T727:U727)</f>
        <v>1571</v>
      </c>
    </row>
    <row r="728" spans="1:25" x14ac:dyDescent="0.2">
      <c r="A728" s="129" t="s">
        <v>6</v>
      </c>
      <c r="B728" s="130">
        <v>420</v>
      </c>
      <c r="C728" s="131">
        <v>531</v>
      </c>
      <c r="D728" s="131">
        <f t="shared" si="860"/>
        <v>951</v>
      </c>
      <c r="E728" s="131">
        <v>40</v>
      </c>
      <c r="F728" s="131">
        <v>20</v>
      </c>
      <c r="G728" s="131">
        <f t="shared" si="861"/>
        <v>60</v>
      </c>
      <c r="H728" s="131">
        <v>0</v>
      </c>
      <c r="I728" s="131">
        <v>3</v>
      </c>
      <c r="J728" s="131">
        <f t="shared" si="862"/>
        <v>3</v>
      </c>
      <c r="K728" s="131">
        <v>44</v>
      </c>
      <c r="L728" s="131">
        <v>35</v>
      </c>
      <c r="M728" s="131">
        <f t="shared" si="863"/>
        <v>79</v>
      </c>
      <c r="N728" s="131">
        <v>11</v>
      </c>
      <c r="O728" s="131">
        <v>14</v>
      </c>
      <c r="P728" s="131">
        <f t="shared" si="864"/>
        <v>25</v>
      </c>
      <c r="Q728" s="131">
        <v>19</v>
      </c>
      <c r="R728" s="131">
        <v>32</v>
      </c>
      <c r="S728" s="131">
        <f t="shared" si="865"/>
        <v>51</v>
      </c>
      <c r="T728" s="131">
        <f t="shared" si="866"/>
        <v>534</v>
      </c>
      <c r="U728" s="131">
        <f t="shared" si="866"/>
        <v>635</v>
      </c>
      <c r="V728" s="132">
        <f t="shared" si="867"/>
        <v>1169</v>
      </c>
    </row>
    <row r="729" spans="1:25" x14ac:dyDescent="0.2">
      <c r="A729" s="133" t="s">
        <v>5</v>
      </c>
      <c r="B729" s="130">
        <v>1597</v>
      </c>
      <c r="C729" s="131">
        <v>239</v>
      </c>
      <c r="D729" s="131">
        <f t="shared" si="860"/>
        <v>1836</v>
      </c>
      <c r="E729" s="131">
        <v>102</v>
      </c>
      <c r="F729" s="131">
        <v>17</v>
      </c>
      <c r="G729" s="131">
        <f t="shared" si="861"/>
        <v>119</v>
      </c>
      <c r="H729" s="131">
        <v>8</v>
      </c>
      <c r="I729" s="131">
        <v>2</v>
      </c>
      <c r="J729" s="131">
        <f t="shared" si="862"/>
        <v>10</v>
      </c>
      <c r="K729" s="131">
        <v>25</v>
      </c>
      <c r="L729" s="131">
        <v>3</v>
      </c>
      <c r="M729" s="131">
        <f t="shared" si="863"/>
        <v>28</v>
      </c>
      <c r="N729" s="131">
        <v>19</v>
      </c>
      <c r="O729" s="131">
        <v>6</v>
      </c>
      <c r="P729" s="131">
        <f t="shared" si="864"/>
        <v>25</v>
      </c>
      <c r="Q729" s="131">
        <v>10</v>
      </c>
      <c r="R729" s="131">
        <v>1</v>
      </c>
      <c r="S729" s="131">
        <f t="shared" si="865"/>
        <v>11</v>
      </c>
      <c r="T729" s="131">
        <f t="shared" si="866"/>
        <v>1761</v>
      </c>
      <c r="U729" s="131">
        <f t="shared" si="866"/>
        <v>268</v>
      </c>
      <c r="V729" s="132">
        <f t="shared" si="867"/>
        <v>2029</v>
      </c>
    </row>
    <row r="730" spans="1:25" x14ac:dyDescent="0.2">
      <c r="A730" s="133" t="s">
        <v>7</v>
      </c>
      <c r="B730" s="130">
        <v>65</v>
      </c>
      <c r="C730" s="131">
        <v>286</v>
      </c>
      <c r="D730" s="131">
        <f t="shared" si="860"/>
        <v>351</v>
      </c>
      <c r="E730" s="131">
        <v>6</v>
      </c>
      <c r="F730" s="131">
        <v>13</v>
      </c>
      <c r="G730" s="131">
        <f t="shared" si="861"/>
        <v>19</v>
      </c>
      <c r="H730" s="131">
        <v>0</v>
      </c>
      <c r="I730" s="131">
        <v>2</v>
      </c>
      <c r="J730" s="131">
        <f t="shared" si="862"/>
        <v>2</v>
      </c>
      <c r="K730" s="131">
        <v>15</v>
      </c>
      <c r="L730" s="131">
        <v>38</v>
      </c>
      <c r="M730" s="131">
        <f t="shared" si="863"/>
        <v>53</v>
      </c>
      <c r="N730" s="131">
        <v>1</v>
      </c>
      <c r="O730" s="131">
        <v>7</v>
      </c>
      <c r="P730" s="131">
        <f t="shared" si="864"/>
        <v>8</v>
      </c>
      <c r="Q730" s="131">
        <v>22</v>
      </c>
      <c r="R730" s="131">
        <v>44</v>
      </c>
      <c r="S730" s="131">
        <f t="shared" si="865"/>
        <v>66</v>
      </c>
      <c r="T730" s="131">
        <f t="shared" si="866"/>
        <v>109</v>
      </c>
      <c r="U730" s="131">
        <f t="shared" si="866"/>
        <v>390</v>
      </c>
      <c r="V730" s="132">
        <f t="shared" si="867"/>
        <v>499</v>
      </c>
    </row>
    <row r="731" spans="1:25" x14ac:dyDescent="0.2">
      <c r="A731" s="133" t="s">
        <v>9</v>
      </c>
      <c r="B731" s="130">
        <v>260</v>
      </c>
      <c r="C731" s="131">
        <v>83</v>
      </c>
      <c r="D731" s="131">
        <f t="shared" si="860"/>
        <v>343</v>
      </c>
      <c r="E731" s="131">
        <v>23</v>
      </c>
      <c r="F731" s="131">
        <v>7</v>
      </c>
      <c r="G731" s="131">
        <f t="shared" si="861"/>
        <v>30</v>
      </c>
      <c r="H731" s="131">
        <v>1</v>
      </c>
      <c r="I731" s="131">
        <v>0</v>
      </c>
      <c r="J731" s="131">
        <f t="shared" si="862"/>
        <v>1</v>
      </c>
      <c r="K731" s="131">
        <v>19</v>
      </c>
      <c r="L731" s="131">
        <v>8</v>
      </c>
      <c r="M731" s="131">
        <f t="shared" si="863"/>
        <v>27</v>
      </c>
      <c r="N731" s="131">
        <v>4</v>
      </c>
      <c r="O731" s="131">
        <v>1</v>
      </c>
      <c r="P731" s="131">
        <f t="shared" si="864"/>
        <v>5</v>
      </c>
      <c r="Q731" s="131">
        <v>13</v>
      </c>
      <c r="R731" s="131">
        <v>11</v>
      </c>
      <c r="S731" s="131">
        <f t="shared" si="865"/>
        <v>24</v>
      </c>
      <c r="T731" s="131">
        <f t="shared" si="866"/>
        <v>320</v>
      </c>
      <c r="U731" s="131">
        <f t="shared" si="866"/>
        <v>110</v>
      </c>
      <c r="V731" s="132">
        <f t="shared" si="867"/>
        <v>430</v>
      </c>
    </row>
    <row r="732" spans="1:25" x14ac:dyDescent="0.2">
      <c r="A732" s="129" t="s">
        <v>8</v>
      </c>
      <c r="B732" s="130">
        <v>318</v>
      </c>
      <c r="C732" s="131">
        <v>51</v>
      </c>
      <c r="D732" s="131">
        <f t="shared" si="860"/>
        <v>369</v>
      </c>
      <c r="E732" s="131">
        <v>41</v>
      </c>
      <c r="F732" s="131">
        <v>3</v>
      </c>
      <c r="G732" s="131">
        <f t="shared" si="861"/>
        <v>44</v>
      </c>
      <c r="H732" s="131">
        <v>2</v>
      </c>
      <c r="I732" s="131">
        <v>0</v>
      </c>
      <c r="J732" s="131">
        <f t="shared" si="862"/>
        <v>2</v>
      </c>
      <c r="K732" s="131">
        <v>24</v>
      </c>
      <c r="L732" s="131">
        <v>8</v>
      </c>
      <c r="M732" s="131">
        <f t="shared" si="863"/>
        <v>32</v>
      </c>
      <c r="N732" s="131">
        <v>4</v>
      </c>
      <c r="O732" s="131">
        <v>0</v>
      </c>
      <c r="P732" s="131">
        <f t="shared" si="864"/>
        <v>4</v>
      </c>
      <c r="Q732" s="131">
        <v>8</v>
      </c>
      <c r="R732" s="131">
        <v>0</v>
      </c>
      <c r="S732" s="131">
        <f t="shared" si="865"/>
        <v>8</v>
      </c>
      <c r="T732" s="131">
        <f t="shared" si="866"/>
        <v>397</v>
      </c>
      <c r="U732" s="131">
        <f t="shared" si="866"/>
        <v>62</v>
      </c>
      <c r="V732" s="132">
        <f t="shared" si="867"/>
        <v>459</v>
      </c>
    </row>
    <row r="733" spans="1:25" x14ac:dyDescent="0.2">
      <c r="A733" s="137" t="s">
        <v>76</v>
      </c>
      <c r="B733" s="134">
        <v>126</v>
      </c>
      <c r="C733" s="135">
        <v>96</v>
      </c>
      <c r="D733" s="135">
        <f t="shared" si="860"/>
        <v>222</v>
      </c>
      <c r="E733" s="135">
        <v>11</v>
      </c>
      <c r="F733" s="135">
        <v>11</v>
      </c>
      <c r="G733" s="135">
        <f t="shared" si="861"/>
        <v>22</v>
      </c>
      <c r="H733" s="135">
        <v>1</v>
      </c>
      <c r="I733" s="135">
        <v>0</v>
      </c>
      <c r="J733" s="135">
        <f t="shared" si="862"/>
        <v>1</v>
      </c>
      <c r="K733" s="135">
        <v>7</v>
      </c>
      <c r="L733" s="135">
        <v>9</v>
      </c>
      <c r="M733" s="135">
        <f t="shared" si="863"/>
        <v>16</v>
      </c>
      <c r="N733" s="135">
        <v>1</v>
      </c>
      <c r="O733" s="135">
        <v>5</v>
      </c>
      <c r="P733" s="135">
        <f t="shared" si="864"/>
        <v>6</v>
      </c>
      <c r="Q733" s="135">
        <v>0</v>
      </c>
      <c r="R733" s="135">
        <v>0</v>
      </c>
      <c r="S733" s="131">
        <f t="shared" si="865"/>
        <v>0</v>
      </c>
      <c r="T733" s="135">
        <f t="shared" si="866"/>
        <v>146</v>
      </c>
      <c r="U733" s="135">
        <f t="shared" si="866"/>
        <v>121</v>
      </c>
      <c r="V733" s="136">
        <f t="shared" si="867"/>
        <v>267</v>
      </c>
    </row>
    <row r="734" spans="1:25" ht="13.5" thickBot="1" x14ac:dyDescent="0.25">
      <c r="A734" s="138" t="s">
        <v>3</v>
      </c>
      <c r="B734" s="139">
        <f>SUM(B726:B733)</f>
        <v>3655</v>
      </c>
      <c r="C734" s="140">
        <f>SUM(C726:C733)</f>
        <v>1762</v>
      </c>
      <c r="D734" s="140">
        <f t="shared" si="860"/>
        <v>5417</v>
      </c>
      <c r="E734" s="140">
        <f>SUM(E726:E733)</f>
        <v>313</v>
      </c>
      <c r="F734" s="140">
        <f>SUM(F726:F733)</f>
        <v>100</v>
      </c>
      <c r="G734" s="140">
        <f t="shared" si="861"/>
        <v>413</v>
      </c>
      <c r="H734" s="140">
        <f>SUM(H726:H733)</f>
        <v>15</v>
      </c>
      <c r="I734" s="140">
        <f>SUM(I726:I733)</f>
        <v>11</v>
      </c>
      <c r="J734" s="140">
        <f t="shared" si="862"/>
        <v>26</v>
      </c>
      <c r="K734" s="140">
        <f>SUM(K726:K733)</f>
        <v>169</v>
      </c>
      <c r="L734" s="140">
        <f>SUM(L726:L733)</f>
        <v>118</v>
      </c>
      <c r="M734" s="140">
        <f t="shared" si="863"/>
        <v>287</v>
      </c>
      <c r="N734" s="140">
        <f>SUM(N726:N733)</f>
        <v>65</v>
      </c>
      <c r="O734" s="140">
        <f>SUM(O726:O733)</f>
        <v>45</v>
      </c>
      <c r="P734" s="140">
        <f t="shared" si="864"/>
        <v>110</v>
      </c>
      <c r="Q734" s="140">
        <f>SUM(Q726:Q733)</f>
        <v>81</v>
      </c>
      <c r="R734" s="140">
        <f>SUM(R726:R733)</f>
        <v>90</v>
      </c>
      <c r="S734" s="140">
        <f t="shared" si="865"/>
        <v>171</v>
      </c>
      <c r="T734" s="140">
        <f t="shared" si="866"/>
        <v>4298</v>
      </c>
      <c r="U734" s="140">
        <f t="shared" si="866"/>
        <v>2126</v>
      </c>
      <c r="V734" s="141">
        <f>SUM(V726:V733)</f>
        <v>6424</v>
      </c>
    </row>
    <row r="735" spans="1:25" ht="13.5" thickBot="1" x14ac:dyDescent="0.25">
      <c r="A735" s="146"/>
      <c r="B735" s="147"/>
      <c r="D735" s="148"/>
      <c r="E735" s="149"/>
      <c r="G735" s="148"/>
      <c r="H735" s="149"/>
      <c r="J735" s="148"/>
      <c r="K735" s="149"/>
      <c r="M735" s="148"/>
      <c r="N735" s="149"/>
      <c r="P735" s="148"/>
      <c r="Q735" s="149"/>
      <c r="S735" s="148"/>
      <c r="T735" s="149"/>
      <c r="U735" s="118"/>
    </row>
    <row r="736" spans="1:25" ht="25.5" x14ac:dyDescent="0.2">
      <c r="A736" s="161" t="s">
        <v>77</v>
      </c>
      <c r="B736" s="152" t="s">
        <v>41</v>
      </c>
      <c r="C736" s="153" t="s">
        <v>41</v>
      </c>
      <c r="D736" s="154" t="s">
        <v>41</v>
      </c>
      <c r="E736" s="155" t="s">
        <v>42</v>
      </c>
      <c r="F736" s="153" t="s">
        <v>42</v>
      </c>
      <c r="G736" s="154" t="s">
        <v>42</v>
      </c>
      <c r="H736" s="157" t="s">
        <v>43</v>
      </c>
      <c r="I736" s="158" t="s">
        <v>43</v>
      </c>
      <c r="J736" s="159" t="s">
        <v>43</v>
      </c>
      <c r="K736" s="155" t="s">
        <v>44</v>
      </c>
      <c r="L736" s="153" t="s">
        <v>44</v>
      </c>
      <c r="M736" s="154" t="s">
        <v>44</v>
      </c>
      <c r="N736" s="155" t="s">
        <v>45</v>
      </c>
      <c r="O736" s="153" t="s">
        <v>45</v>
      </c>
      <c r="P736" s="154" t="s">
        <v>45</v>
      </c>
      <c r="Q736" s="155" t="s">
        <v>46</v>
      </c>
      <c r="R736" s="153" t="s">
        <v>46</v>
      </c>
      <c r="S736" s="154" t="s">
        <v>46</v>
      </c>
      <c r="T736" s="155" t="s">
        <v>3</v>
      </c>
      <c r="U736" s="153" t="s">
        <v>3</v>
      </c>
      <c r="V736" s="156" t="s">
        <v>3</v>
      </c>
      <c r="W736" s="186"/>
      <c r="X736" s="186"/>
      <c r="Y736" s="186"/>
    </row>
    <row r="737" spans="1:25" ht="13.5" thickBot="1" x14ac:dyDescent="0.25">
      <c r="A737" s="162"/>
      <c r="B737" s="122" t="s">
        <v>48</v>
      </c>
      <c r="C737" s="123" t="s">
        <v>49</v>
      </c>
      <c r="D737" s="123" t="s">
        <v>3</v>
      </c>
      <c r="E737" s="122" t="s">
        <v>48</v>
      </c>
      <c r="F737" s="123" t="s">
        <v>49</v>
      </c>
      <c r="G737" s="123" t="s">
        <v>3</v>
      </c>
      <c r="H737" s="122" t="s">
        <v>48</v>
      </c>
      <c r="I737" s="123" t="s">
        <v>49</v>
      </c>
      <c r="J737" s="123" t="s">
        <v>3</v>
      </c>
      <c r="K737" s="122" t="s">
        <v>48</v>
      </c>
      <c r="L737" s="123" t="s">
        <v>49</v>
      </c>
      <c r="M737" s="123" t="s">
        <v>3</v>
      </c>
      <c r="N737" s="122" t="s">
        <v>48</v>
      </c>
      <c r="O737" s="123" t="s">
        <v>49</v>
      </c>
      <c r="P737" s="123" t="s">
        <v>3</v>
      </c>
      <c r="Q737" s="122" t="s">
        <v>48</v>
      </c>
      <c r="R737" s="123" t="s">
        <v>49</v>
      </c>
      <c r="S737" s="123" t="s">
        <v>3</v>
      </c>
      <c r="T737" s="122" t="s">
        <v>48</v>
      </c>
      <c r="U737" s="123" t="s">
        <v>49</v>
      </c>
      <c r="V737" s="124" t="s">
        <v>3</v>
      </c>
      <c r="W737" s="187"/>
      <c r="X737" s="187"/>
      <c r="Y737" s="187"/>
    </row>
    <row r="738" spans="1:25" x14ac:dyDescent="0.2">
      <c r="A738" s="125" t="s">
        <v>4</v>
      </c>
      <c r="B738" s="126">
        <v>2228</v>
      </c>
      <c r="C738" s="127">
        <v>1314</v>
      </c>
      <c r="D738" s="127">
        <f t="shared" ref="D738:D745" si="868">SUM(B738:C738)</f>
        <v>3542</v>
      </c>
      <c r="E738" s="127">
        <v>246</v>
      </c>
      <c r="F738" s="127">
        <v>88</v>
      </c>
      <c r="G738" s="127">
        <f t="shared" ref="G738:G745" si="869">SUM(E738:F738)</f>
        <v>334</v>
      </c>
      <c r="H738" s="127">
        <v>17</v>
      </c>
      <c r="I738" s="127">
        <v>10</v>
      </c>
      <c r="J738" s="127">
        <f t="shared" ref="J738:J745" si="870">SUM(H738:I738)</f>
        <v>27</v>
      </c>
      <c r="K738" s="127">
        <v>69</v>
      </c>
      <c r="L738" s="127">
        <v>52</v>
      </c>
      <c r="M738" s="127">
        <f t="shared" ref="M738:M745" si="871">SUM(K738:L738)</f>
        <v>121</v>
      </c>
      <c r="N738" s="127">
        <v>52</v>
      </c>
      <c r="O738" s="127">
        <v>26</v>
      </c>
      <c r="P738" s="127">
        <f t="shared" ref="P738:P745" si="872">SUM(N738:O738)</f>
        <v>78</v>
      </c>
      <c r="Q738" s="127">
        <v>38</v>
      </c>
      <c r="R738" s="127">
        <v>26</v>
      </c>
      <c r="S738" s="127">
        <f t="shared" ref="S738:S745" si="873">SUM(Q738:R738)</f>
        <v>64</v>
      </c>
      <c r="T738" s="127">
        <f>Q738+N738+K738+H738+E738+B738</f>
        <v>2650</v>
      </c>
      <c r="U738" s="127">
        <f t="shared" ref="U738:U745" si="874">R738+O738+L738+I738+F738+C738</f>
        <v>1516</v>
      </c>
      <c r="V738" s="128">
        <f t="shared" ref="V738:V744" si="875">SUM(T738:U738)</f>
        <v>4166</v>
      </c>
    </row>
    <row r="739" spans="1:25" x14ac:dyDescent="0.2">
      <c r="A739" s="129" t="s">
        <v>6</v>
      </c>
      <c r="B739" s="130">
        <v>804</v>
      </c>
      <c r="C739" s="131">
        <v>1156</v>
      </c>
      <c r="D739" s="131">
        <f t="shared" si="868"/>
        <v>1960</v>
      </c>
      <c r="E739" s="131">
        <v>122</v>
      </c>
      <c r="F739" s="131">
        <v>76</v>
      </c>
      <c r="G739" s="131">
        <f t="shared" si="869"/>
        <v>198</v>
      </c>
      <c r="H739" s="131">
        <v>3</v>
      </c>
      <c r="I739" s="131">
        <v>4</v>
      </c>
      <c r="J739" s="131">
        <f t="shared" si="870"/>
        <v>7</v>
      </c>
      <c r="K739" s="131">
        <v>64</v>
      </c>
      <c r="L739" s="131">
        <v>72</v>
      </c>
      <c r="M739" s="131">
        <f t="shared" si="871"/>
        <v>136</v>
      </c>
      <c r="N739" s="131">
        <v>16</v>
      </c>
      <c r="O739" s="131">
        <v>28</v>
      </c>
      <c r="P739" s="131">
        <f t="shared" si="872"/>
        <v>44</v>
      </c>
      <c r="Q739" s="131">
        <v>33</v>
      </c>
      <c r="R739" s="131">
        <v>53</v>
      </c>
      <c r="S739" s="131">
        <f t="shared" si="873"/>
        <v>86</v>
      </c>
      <c r="T739" s="131">
        <f t="shared" ref="T739:T745" si="876">Q739+N739+K739+H739+E739+B739</f>
        <v>1042</v>
      </c>
      <c r="U739" s="131">
        <f t="shared" si="874"/>
        <v>1389</v>
      </c>
      <c r="V739" s="132">
        <f t="shared" si="875"/>
        <v>2431</v>
      </c>
    </row>
    <row r="740" spans="1:25" x14ac:dyDescent="0.2">
      <c r="A740" s="133" t="s">
        <v>5</v>
      </c>
      <c r="B740" s="130">
        <v>2700</v>
      </c>
      <c r="C740" s="131">
        <v>492</v>
      </c>
      <c r="D740" s="131">
        <f t="shared" si="868"/>
        <v>3192</v>
      </c>
      <c r="E740" s="131">
        <v>204</v>
      </c>
      <c r="F740" s="131">
        <v>36</v>
      </c>
      <c r="G740" s="131">
        <f t="shared" si="869"/>
        <v>240</v>
      </c>
      <c r="H740" s="131">
        <v>13</v>
      </c>
      <c r="I740" s="131">
        <v>1</v>
      </c>
      <c r="J740" s="131">
        <f t="shared" si="870"/>
        <v>14</v>
      </c>
      <c r="K740" s="131">
        <v>46</v>
      </c>
      <c r="L740" s="131">
        <v>9</v>
      </c>
      <c r="M740" s="131">
        <f t="shared" si="871"/>
        <v>55</v>
      </c>
      <c r="N740" s="131">
        <v>38</v>
      </c>
      <c r="O740" s="131">
        <v>9</v>
      </c>
      <c r="P740" s="131">
        <f t="shared" si="872"/>
        <v>47</v>
      </c>
      <c r="Q740" s="131">
        <v>15</v>
      </c>
      <c r="R740" s="131">
        <v>2</v>
      </c>
      <c r="S740" s="131">
        <f t="shared" si="873"/>
        <v>17</v>
      </c>
      <c r="T740" s="131">
        <f t="shared" si="876"/>
        <v>3016</v>
      </c>
      <c r="U740" s="131">
        <f t="shared" si="874"/>
        <v>549</v>
      </c>
      <c r="V740" s="132">
        <f t="shared" si="875"/>
        <v>3565</v>
      </c>
    </row>
    <row r="741" spans="1:25" x14ac:dyDescent="0.2">
      <c r="A741" s="133" t="s">
        <v>7</v>
      </c>
      <c r="B741" s="130">
        <v>125</v>
      </c>
      <c r="C741" s="131">
        <v>836</v>
      </c>
      <c r="D741" s="131">
        <f t="shared" si="868"/>
        <v>961</v>
      </c>
      <c r="E741" s="131">
        <v>30</v>
      </c>
      <c r="F741" s="131">
        <v>54</v>
      </c>
      <c r="G741" s="131">
        <f t="shared" si="869"/>
        <v>84</v>
      </c>
      <c r="H741" s="131">
        <v>0</v>
      </c>
      <c r="I741" s="131">
        <v>5</v>
      </c>
      <c r="J741" s="131">
        <f t="shared" si="870"/>
        <v>5</v>
      </c>
      <c r="K741" s="131">
        <v>30</v>
      </c>
      <c r="L741" s="131">
        <v>81</v>
      </c>
      <c r="M741" s="131">
        <f t="shared" si="871"/>
        <v>111</v>
      </c>
      <c r="N741" s="131">
        <v>6</v>
      </c>
      <c r="O741" s="131">
        <v>20</v>
      </c>
      <c r="P741" s="131">
        <f t="shared" si="872"/>
        <v>26</v>
      </c>
      <c r="Q741" s="131">
        <v>55</v>
      </c>
      <c r="R741" s="131">
        <v>120</v>
      </c>
      <c r="S741" s="131">
        <f t="shared" si="873"/>
        <v>175</v>
      </c>
      <c r="T741" s="131">
        <f t="shared" si="876"/>
        <v>246</v>
      </c>
      <c r="U741" s="131">
        <f t="shared" si="874"/>
        <v>1116</v>
      </c>
      <c r="V741" s="132">
        <f t="shared" si="875"/>
        <v>1362</v>
      </c>
    </row>
    <row r="742" spans="1:25" x14ac:dyDescent="0.2">
      <c r="A742" s="133" t="s">
        <v>9</v>
      </c>
      <c r="B742" s="130">
        <v>467</v>
      </c>
      <c r="C742" s="131">
        <v>177</v>
      </c>
      <c r="D742" s="131">
        <f t="shared" si="868"/>
        <v>644</v>
      </c>
      <c r="E742" s="131">
        <v>66</v>
      </c>
      <c r="F742" s="131">
        <v>18</v>
      </c>
      <c r="G742" s="131">
        <f t="shared" si="869"/>
        <v>84</v>
      </c>
      <c r="H742" s="131">
        <v>5</v>
      </c>
      <c r="I742" s="131">
        <v>1</v>
      </c>
      <c r="J742" s="131">
        <f t="shared" si="870"/>
        <v>6</v>
      </c>
      <c r="K742" s="131">
        <v>28</v>
      </c>
      <c r="L742" s="131">
        <v>17</v>
      </c>
      <c r="M742" s="131">
        <f t="shared" si="871"/>
        <v>45</v>
      </c>
      <c r="N742" s="131">
        <v>7</v>
      </c>
      <c r="O742" s="131">
        <v>3</v>
      </c>
      <c r="P742" s="131">
        <f t="shared" si="872"/>
        <v>10</v>
      </c>
      <c r="Q742" s="131">
        <v>18</v>
      </c>
      <c r="R742" s="131">
        <v>14</v>
      </c>
      <c r="S742" s="131">
        <f t="shared" si="873"/>
        <v>32</v>
      </c>
      <c r="T742" s="131">
        <f t="shared" si="876"/>
        <v>591</v>
      </c>
      <c r="U742" s="131">
        <f t="shared" si="874"/>
        <v>230</v>
      </c>
      <c r="V742" s="132">
        <f t="shared" si="875"/>
        <v>821</v>
      </c>
    </row>
    <row r="743" spans="1:25" x14ac:dyDescent="0.2">
      <c r="A743" s="129" t="s">
        <v>8</v>
      </c>
      <c r="B743" s="130">
        <v>953</v>
      </c>
      <c r="C743" s="131">
        <v>164</v>
      </c>
      <c r="D743" s="131">
        <f t="shared" si="868"/>
        <v>1117</v>
      </c>
      <c r="E743" s="131">
        <v>150</v>
      </c>
      <c r="F743" s="131">
        <v>10</v>
      </c>
      <c r="G743" s="131">
        <f t="shared" si="869"/>
        <v>160</v>
      </c>
      <c r="H743" s="131">
        <v>3</v>
      </c>
      <c r="I743" s="131">
        <v>1</v>
      </c>
      <c r="J743" s="131">
        <f t="shared" si="870"/>
        <v>4</v>
      </c>
      <c r="K743" s="131">
        <v>50</v>
      </c>
      <c r="L743" s="131">
        <v>14</v>
      </c>
      <c r="M743" s="131">
        <f t="shared" si="871"/>
        <v>64</v>
      </c>
      <c r="N743" s="131">
        <v>16</v>
      </c>
      <c r="O743" s="131">
        <v>4</v>
      </c>
      <c r="P743" s="131">
        <f t="shared" si="872"/>
        <v>20</v>
      </c>
      <c r="Q743" s="131">
        <v>12</v>
      </c>
      <c r="R743" s="131">
        <v>1</v>
      </c>
      <c r="S743" s="131">
        <f t="shared" si="873"/>
        <v>13</v>
      </c>
      <c r="T743" s="131">
        <f t="shared" si="876"/>
        <v>1184</v>
      </c>
      <c r="U743" s="131">
        <f t="shared" si="874"/>
        <v>194</v>
      </c>
      <c r="V743" s="132">
        <f t="shared" si="875"/>
        <v>1378</v>
      </c>
    </row>
    <row r="744" spans="1:25" x14ac:dyDescent="0.2">
      <c r="A744" s="137" t="s">
        <v>50</v>
      </c>
      <c r="B744" s="134">
        <v>435</v>
      </c>
      <c r="C744" s="135">
        <v>403</v>
      </c>
      <c r="D744" s="135">
        <f t="shared" si="868"/>
        <v>838</v>
      </c>
      <c r="E744" s="135">
        <v>56</v>
      </c>
      <c r="F744" s="135">
        <v>24</v>
      </c>
      <c r="G744" s="135">
        <f t="shared" si="869"/>
        <v>80</v>
      </c>
      <c r="H744" s="135">
        <v>1</v>
      </c>
      <c r="I744" s="135">
        <v>1</v>
      </c>
      <c r="J744" s="135">
        <f t="shared" si="870"/>
        <v>2</v>
      </c>
      <c r="K744" s="135">
        <v>20</v>
      </c>
      <c r="L744" s="135">
        <v>17</v>
      </c>
      <c r="M744" s="135">
        <f t="shared" si="871"/>
        <v>37</v>
      </c>
      <c r="N744" s="135">
        <v>8</v>
      </c>
      <c r="O744" s="135">
        <v>9</v>
      </c>
      <c r="P744" s="135">
        <f t="shared" si="872"/>
        <v>17</v>
      </c>
      <c r="Q744" s="135">
        <v>9</v>
      </c>
      <c r="R744" s="135">
        <v>3</v>
      </c>
      <c r="S744" s="131">
        <f t="shared" si="873"/>
        <v>12</v>
      </c>
      <c r="T744" s="135">
        <f t="shared" si="876"/>
        <v>529</v>
      </c>
      <c r="U744" s="135">
        <f t="shared" si="874"/>
        <v>457</v>
      </c>
      <c r="V744" s="136">
        <f t="shared" si="875"/>
        <v>986</v>
      </c>
    </row>
    <row r="745" spans="1:25" ht="13.5" thickBot="1" x14ac:dyDescent="0.25">
      <c r="A745" s="138" t="s">
        <v>3</v>
      </c>
      <c r="B745" s="139">
        <f>SUM(B737:B744)</f>
        <v>7712</v>
      </c>
      <c r="C745" s="140">
        <f>SUM(C737:C744)</f>
        <v>4542</v>
      </c>
      <c r="D745" s="140">
        <f t="shared" si="868"/>
        <v>12254</v>
      </c>
      <c r="E745" s="140">
        <f>SUM(E737:E744)</f>
        <v>874</v>
      </c>
      <c r="F745" s="140">
        <f>SUM(F737:F744)</f>
        <v>306</v>
      </c>
      <c r="G745" s="140">
        <f t="shared" si="869"/>
        <v>1180</v>
      </c>
      <c r="H745" s="140">
        <f>SUM(H737:H744)</f>
        <v>42</v>
      </c>
      <c r="I745" s="140">
        <f>SUM(I737:I744)</f>
        <v>23</v>
      </c>
      <c r="J745" s="140">
        <f t="shared" si="870"/>
        <v>65</v>
      </c>
      <c r="K745" s="140">
        <f>SUM(K737:K744)</f>
        <v>307</v>
      </c>
      <c r="L745" s="140">
        <f>SUM(L737:L744)</f>
        <v>262</v>
      </c>
      <c r="M745" s="140">
        <f t="shared" si="871"/>
        <v>569</v>
      </c>
      <c r="N745" s="140">
        <f>SUM(N737:N744)</f>
        <v>143</v>
      </c>
      <c r="O745" s="140">
        <f>SUM(O737:O744)</f>
        <v>99</v>
      </c>
      <c r="P745" s="140">
        <f t="shared" si="872"/>
        <v>242</v>
      </c>
      <c r="Q745" s="140">
        <f>SUM(Q737:Q744)</f>
        <v>180</v>
      </c>
      <c r="R745" s="140">
        <f>SUM(R737:R744)</f>
        <v>219</v>
      </c>
      <c r="S745" s="140">
        <f t="shared" si="873"/>
        <v>399</v>
      </c>
      <c r="T745" s="140">
        <f t="shared" si="876"/>
        <v>9258</v>
      </c>
      <c r="U745" s="140">
        <f t="shared" si="874"/>
        <v>5451</v>
      </c>
      <c r="V745" s="141">
        <f>SUM(V737:V744)</f>
        <v>14709</v>
      </c>
    </row>
    <row r="746" spans="1:25" ht="13.5" thickBot="1" x14ac:dyDescent="0.25">
      <c r="V746" s="118"/>
    </row>
    <row r="747" spans="1:25" ht="25.5" x14ac:dyDescent="0.2">
      <c r="A747" s="161" t="s">
        <v>78</v>
      </c>
      <c r="B747" s="152" t="s">
        <v>41</v>
      </c>
      <c r="C747" s="153" t="s">
        <v>41</v>
      </c>
      <c r="D747" s="154" t="s">
        <v>41</v>
      </c>
      <c r="E747" s="155" t="s">
        <v>42</v>
      </c>
      <c r="F747" s="153" t="s">
        <v>42</v>
      </c>
      <c r="G747" s="154" t="s">
        <v>42</v>
      </c>
      <c r="H747" s="157" t="s">
        <v>43</v>
      </c>
      <c r="I747" s="158" t="s">
        <v>43</v>
      </c>
      <c r="J747" s="159" t="s">
        <v>43</v>
      </c>
      <c r="K747" s="155" t="s">
        <v>44</v>
      </c>
      <c r="L747" s="153" t="s">
        <v>44</v>
      </c>
      <c r="M747" s="154" t="s">
        <v>44</v>
      </c>
      <c r="N747" s="155" t="s">
        <v>45</v>
      </c>
      <c r="O747" s="153" t="s">
        <v>45</v>
      </c>
      <c r="P747" s="154" t="s">
        <v>45</v>
      </c>
      <c r="Q747" s="155" t="s">
        <v>46</v>
      </c>
      <c r="R747" s="153" t="s">
        <v>46</v>
      </c>
      <c r="S747" s="154" t="s">
        <v>46</v>
      </c>
      <c r="T747" s="155" t="s">
        <v>3</v>
      </c>
      <c r="U747" s="153" t="s">
        <v>3</v>
      </c>
      <c r="V747" s="156" t="s">
        <v>3</v>
      </c>
      <c r="W747" s="186"/>
      <c r="X747" s="186"/>
      <c r="Y747" s="186"/>
    </row>
    <row r="748" spans="1:25" ht="13.5" thickBot="1" x14ac:dyDescent="0.25">
      <c r="A748" s="162"/>
      <c r="B748" s="122" t="s">
        <v>48</v>
      </c>
      <c r="C748" s="123" t="s">
        <v>49</v>
      </c>
      <c r="D748" s="123" t="s">
        <v>3</v>
      </c>
      <c r="E748" s="122" t="s">
        <v>48</v>
      </c>
      <c r="F748" s="123" t="s">
        <v>49</v>
      </c>
      <c r="G748" s="123" t="s">
        <v>3</v>
      </c>
      <c r="H748" s="122" t="s">
        <v>48</v>
      </c>
      <c r="I748" s="123" t="s">
        <v>49</v>
      </c>
      <c r="J748" s="123" t="s">
        <v>3</v>
      </c>
      <c r="K748" s="122" t="s">
        <v>48</v>
      </c>
      <c r="L748" s="123" t="s">
        <v>49</v>
      </c>
      <c r="M748" s="123" t="s">
        <v>3</v>
      </c>
      <c r="N748" s="122" t="s">
        <v>48</v>
      </c>
      <c r="O748" s="123" t="s">
        <v>49</v>
      </c>
      <c r="P748" s="123" t="s">
        <v>3</v>
      </c>
      <c r="Q748" s="122" t="s">
        <v>48</v>
      </c>
      <c r="R748" s="123" t="s">
        <v>49</v>
      </c>
      <c r="S748" s="123" t="s">
        <v>3</v>
      </c>
      <c r="T748" s="122" t="s">
        <v>48</v>
      </c>
      <c r="U748" s="123" t="s">
        <v>49</v>
      </c>
      <c r="V748" s="124" t="s">
        <v>3</v>
      </c>
      <c r="W748" s="187"/>
      <c r="X748" s="187"/>
      <c r="Y748" s="187"/>
    </row>
    <row r="749" spans="1:25" x14ac:dyDescent="0.2">
      <c r="A749" s="125" t="s">
        <v>4</v>
      </c>
      <c r="B749" s="126">
        <v>2326</v>
      </c>
      <c r="C749" s="127">
        <v>1352</v>
      </c>
      <c r="D749" s="127">
        <f t="shared" ref="D749:D756" si="877">SUM(B749:C749)</f>
        <v>3678</v>
      </c>
      <c r="E749" s="127">
        <v>326</v>
      </c>
      <c r="F749" s="127">
        <v>87</v>
      </c>
      <c r="G749" s="127">
        <f t="shared" ref="G749:G756" si="878">SUM(E749:F749)</f>
        <v>413</v>
      </c>
      <c r="H749" s="127">
        <v>14</v>
      </c>
      <c r="I749" s="127">
        <v>12</v>
      </c>
      <c r="J749" s="127">
        <f t="shared" ref="J749:J756" si="879">SUM(H749:I749)</f>
        <v>26</v>
      </c>
      <c r="K749" s="127">
        <v>81</v>
      </c>
      <c r="L749" s="127">
        <v>53</v>
      </c>
      <c r="M749" s="127">
        <f t="shared" ref="M749:M756" si="880">SUM(K749:L749)</f>
        <v>134</v>
      </c>
      <c r="N749" s="127">
        <v>44</v>
      </c>
      <c r="O749" s="127">
        <v>30</v>
      </c>
      <c r="P749" s="127">
        <f t="shared" ref="P749:P756" si="881">SUM(N749:O749)</f>
        <v>74</v>
      </c>
      <c r="Q749" s="127">
        <v>34</v>
      </c>
      <c r="R749" s="127">
        <v>25</v>
      </c>
      <c r="S749" s="127">
        <f t="shared" ref="S749:S756" si="882">SUM(Q749:R749)</f>
        <v>59</v>
      </c>
      <c r="T749" s="127">
        <f t="shared" ref="T749:U756" si="883">Q749+N749+K749+H749+E749+B749</f>
        <v>2825</v>
      </c>
      <c r="U749" s="127">
        <f t="shared" si="883"/>
        <v>1559</v>
      </c>
      <c r="V749" s="128">
        <f t="shared" ref="V749:V755" si="884">SUM(T749:U749)</f>
        <v>4384</v>
      </c>
    </row>
    <row r="750" spans="1:25" x14ac:dyDescent="0.2">
      <c r="A750" s="129" t="s">
        <v>6</v>
      </c>
      <c r="B750" s="130">
        <v>866</v>
      </c>
      <c r="C750" s="131">
        <v>1219</v>
      </c>
      <c r="D750" s="131">
        <f t="shared" si="877"/>
        <v>2085</v>
      </c>
      <c r="E750" s="131">
        <v>146</v>
      </c>
      <c r="F750" s="131">
        <v>87</v>
      </c>
      <c r="G750" s="131">
        <f t="shared" si="878"/>
        <v>233</v>
      </c>
      <c r="H750" s="131">
        <v>5</v>
      </c>
      <c r="I750" s="131">
        <v>7</v>
      </c>
      <c r="J750" s="131">
        <f t="shared" si="879"/>
        <v>12</v>
      </c>
      <c r="K750" s="131">
        <v>71</v>
      </c>
      <c r="L750" s="131">
        <v>79</v>
      </c>
      <c r="M750" s="131">
        <f t="shared" si="880"/>
        <v>150</v>
      </c>
      <c r="N750" s="131">
        <v>17</v>
      </c>
      <c r="O750" s="131">
        <v>35</v>
      </c>
      <c r="P750" s="131">
        <f t="shared" si="881"/>
        <v>52</v>
      </c>
      <c r="Q750" s="131">
        <v>27</v>
      </c>
      <c r="R750" s="131">
        <v>49</v>
      </c>
      <c r="S750" s="131">
        <f t="shared" si="882"/>
        <v>76</v>
      </c>
      <c r="T750" s="131">
        <f t="shared" si="883"/>
        <v>1132</v>
      </c>
      <c r="U750" s="131">
        <f t="shared" si="883"/>
        <v>1476</v>
      </c>
      <c r="V750" s="132">
        <f t="shared" si="884"/>
        <v>2608</v>
      </c>
    </row>
    <row r="751" spans="1:25" x14ac:dyDescent="0.2">
      <c r="A751" s="133" t="s">
        <v>5</v>
      </c>
      <c r="B751" s="130">
        <v>2794</v>
      </c>
      <c r="C751" s="131">
        <v>493</v>
      </c>
      <c r="D751" s="131">
        <f t="shared" si="877"/>
        <v>3287</v>
      </c>
      <c r="E751" s="131">
        <v>201</v>
      </c>
      <c r="F751" s="131">
        <v>31</v>
      </c>
      <c r="G751" s="131">
        <f t="shared" si="878"/>
        <v>232</v>
      </c>
      <c r="H751" s="131">
        <v>12</v>
      </c>
      <c r="I751" s="131">
        <v>2</v>
      </c>
      <c r="J751" s="131">
        <f t="shared" si="879"/>
        <v>14</v>
      </c>
      <c r="K751" s="131">
        <v>50</v>
      </c>
      <c r="L751" s="131">
        <v>12</v>
      </c>
      <c r="M751" s="131">
        <f t="shared" si="880"/>
        <v>62</v>
      </c>
      <c r="N751" s="131">
        <v>43</v>
      </c>
      <c r="O751" s="131">
        <v>7</v>
      </c>
      <c r="P751" s="131">
        <f t="shared" si="881"/>
        <v>50</v>
      </c>
      <c r="Q751" s="131">
        <v>18</v>
      </c>
      <c r="R751" s="131">
        <v>2</v>
      </c>
      <c r="S751" s="131">
        <f t="shared" si="882"/>
        <v>20</v>
      </c>
      <c r="T751" s="131">
        <f t="shared" si="883"/>
        <v>3118</v>
      </c>
      <c r="U751" s="131">
        <f t="shared" si="883"/>
        <v>547</v>
      </c>
      <c r="V751" s="132">
        <f t="shared" si="884"/>
        <v>3665</v>
      </c>
    </row>
    <row r="752" spans="1:25" x14ac:dyDescent="0.2">
      <c r="A752" s="133" t="s">
        <v>7</v>
      </c>
      <c r="B752" s="130">
        <v>143</v>
      </c>
      <c r="C752" s="131">
        <v>938</v>
      </c>
      <c r="D752" s="131">
        <f t="shared" si="877"/>
        <v>1081</v>
      </c>
      <c r="E752" s="131">
        <v>39</v>
      </c>
      <c r="F752" s="131">
        <v>66</v>
      </c>
      <c r="G752" s="131">
        <f t="shared" si="878"/>
        <v>105</v>
      </c>
      <c r="H752" s="131">
        <v>1</v>
      </c>
      <c r="I752" s="131">
        <v>4</v>
      </c>
      <c r="J752" s="131">
        <f t="shared" si="879"/>
        <v>5</v>
      </c>
      <c r="K752" s="131">
        <v>33</v>
      </c>
      <c r="L752" s="131">
        <v>92</v>
      </c>
      <c r="M752" s="131">
        <f t="shared" si="880"/>
        <v>125</v>
      </c>
      <c r="N752" s="131">
        <v>5</v>
      </c>
      <c r="O752" s="131">
        <v>26</v>
      </c>
      <c r="P752" s="131">
        <f t="shared" si="881"/>
        <v>31</v>
      </c>
      <c r="Q752" s="131">
        <v>54</v>
      </c>
      <c r="R752" s="131">
        <v>127</v>
      </c>
      <c r="S752" s="131">
        <f t="shared" si="882"/>
        <v>181</v>
      </c>
      <c r="T752" s="131">
        <f t="shared" si="883"/>
        <v>275</v>
      </c>
      <c r="U752" s="131">
        <f t="shared" si="883"/>
        <v>1253</v>
      </c>
      <c r="V752" s="132">
        <f t="shared" si="884"/>
        <v>1528</v>
      </c>
    </row>
    <row r="753" spans="1:25" x14ac:dyDescent="0.2">
      <c r="A753" s="133" t="s">
        <v>9</v>
      </c>
      <c r="B753" s="130">
        <v>511</v>
      </c>
      <c r="C753" s="131">
        <v>178</v>
      </c>
      <c r="D753" s="131">
        <f t="shared" si="877"/>
        <v>689</v>
      </c>
      <c r="E753" s="131">
        <v>69</v>
      </c>
      <c r="F753" s="131">
        <v>19</v>
      </c>
      <c r="G753" s="131">
        <f t="shared" si="878"/>
        <v>88</v>
      </c>
      <c r="H753" s="131">
        <v>4</v>
      </c>
      <c r="I753" s="131">
        <v>0</v>
      </c>
      <c r="J753" s="131">
        <f t="shared" si="879"/>
        <v>4</v>
      </c>
      <c r="K753" s="131">
        <v>28</v>
      </c>
      <c r="L753" s="131">
        <v>20</v>
      </c>
      <c r="M753" s="131">
        <f t="shared" si="880"/>
        <v>48</v>
      </c>
      <c r="N753" s="131">
        <v>5</v>
      </c>
      <c r="O753" s="131">
        <v>4</v>
      </c>
      <c r="P753" s="131">
        <f t="shared" si="881"/>
        <v>9</v>
      </c>
      <c r="Q753" s="131">
        <v>15</v>
      </c>
      <c r="R753" s="131">
        <v>16</v>
      </c>
      <c r="S753" s="131">
        <f t="shared" si="882"/>
        <v>31</v>
      </c>
      <c r="T753" s="131">
        <f t="shared" si="883"/>
        <v>632</v>
      </c>
      <c r="U753" s="131">
        <f t="shared" si="883"/>
        <v>237</v>
      </c>
      <c r="V753" s="132">
        <f t="shared" si="884"/>
        <v>869</v>
      </c>
    </row>
    <row r="754" spans="1:25" x14ac:dyDescent="0.2">
      <c r="A754" s="129" t="s">
        <v>8</v>
      </c>
      <c r="B754" s="130">
        <v>951</v>
      </c>
      <c r="C754" s="131">
        <v>170</v>
      </c>
      <c r="D754" s="131">
        <f t="shared" si="877"/>
        <v>1121</v>
      </c>
      <c r="E754" s="131">
        <v>161</v>
      </c>
      <c r="F754" s="131">
        <v>13</v>
      </c>
      <c r="G754" s="131">
        <f t="shared" si="878"/>
        <v>174</v>
      </c>
      <c r="H754" s="131">
        <v>3</v>
      </c>
      <c r="I754" s="131">
        <v>1</v>
      </c>
      <c r="J754" s="131">
        <f t="shared" si="879"/>
        <v>4</v>
      </c>
      <c r="K754" s="131">
        <v>53</v>
      </c>
      <c r="L754" s="131">
        <v>15</v>
      </c>
      <c r="M754" s="131">
        <f t="shared" si="880"/>
        <v>68</v>
      </c>
      <c r="N754" s="131">
        <v>14</v>
      </c>
      <c r="O754" s="131">
        <v>4</v>
      </c>
      <c r="P754" s="131">
        <f t="shared" si="881"/>
        <v>18</v>
      </c>
      <c r="Q754" s="131">
        <v>10</v>
      </c>
      <c r="R754" s="131">
        <v>0</v>
      </c>
      <c r="S754" s="131">
        <f t="shared" si="882"/>
        <v>10</v>
      </c>
      <c r="T754" s="131">
        <f t="shared" si="883"/>
        <v>1192</v>
      </c>
      <c r="U754" s="131">
        <f t="shared" si="883"/>
        <v>203</v>
      </c>
      <c r="V754" s="132">
        <f t="shared" si="884"/>
        <v>1395</v>
      </c>
    </row>
    <row r="755" spans="1:25" x14ac:dyDescent="0.2">
      <c r="A755" s="137" t="s">
        <v>50</v>
      </c>
      <c r="B755" s="134">
        <v>510</v>
      </c>
      <c r="C755" s="135">
        <v>457</v>
      </c>
      <c r="D755" s="135">
        <f t="shared" si="877"/>
        <v>967</v>
      </c>
      <c r="E755" s="135">
        <v>60</v>
      </c>
      <c r="F755" s="135">
        <v>28</v>
      </c>
      <c r="G755" s="135">
        <f t="shared" si="878"/>
        <v>88</v>
      </c>
      <c r="H755" s="135">
        <v>1</v>
      </c>
      <c r="I755" s="135">
        <v>1</v>
      </c>
      <c r="J755" s="135">
        <f t="shared" si="879"/>
        <v>2</v>
      </c>
      <c r="K755" s="135">
        <v>24</v>
      </c>
      <c r="L755" s="135">
        <v>17</v>
      </c>
      <c r="M755" s="135">
        <f t="shared" si="880"/>
        <v>41</v>
      </c>
      <c r="N755" s="135">
        <v>7</v>
      </c>
      <c r="O755" s="135">
        <v>10</v>
      </c>
      <c r="P755" s="135">
        <f t="shared" si="881"/>
        <v>17</v>
      </c>
      <c r="Q755" s="135">
        <v>7</v>
      </c>
      <c r="R755" s="135">
        <v>4</v>
      </c>
      <c r="S755" s="131">
        <f t="shared" si="882"/>
        <v>11</v>
      </c>
      <c r="T755" s="135">
        <f t="shared" si="883"/>
        <v>609</v>
      </c>
      <c r="U755" s="135">
        <f t="shared" si="883"/>
        <v>517</v>
      </c>
      <c r="V755" s="136">
        <f t="shared" si="884"/>
        <v>1126</v>
      </c>
    </row>
    <row r="756" spans="1:25" ht="13.5" thickBot="1" x14ac:dyDescent="0.25">
      <c r="A756" s="138" t="s">
        <v>3</v>
      </c>
      <c r="B756" s="139">
        <f>SUM(B749:B755)</f>
        <v>8101</v>
      </c>
      <c r="C756" s="140">
        <f>SUM(C749:C755)</f>
        <v>4807</v>
      </c>
      <c r="D756" s="140">
        <f t="shared" si="877"/>
        <v>12908</v>
      </c>
      <c r="E756" s="140">
        <f>SUM(E749:E755)</f>
        <v>1002</v>
      </c>
      <c r="F756" s="140">
        <f>SUM(F749:F755)</f>
        <v>331</v>
      </c>
      <c r="G756" s="140">
        <f t="shared" si="878"/>
        <v>1333</v>
      </c>
      <c r="H756" s="140">
        <f>SUM(H749:H755)</f>
        <v>40</v>
      </c>
      <c r="I756" s="140">
        <f>SUM(I749:I755)</f>
        <v>27</v>
      </c>
      <c r="J756" s="140">
        <f t="shared" si="879"/>
        <v>67</v>
      </c>
      <c r="K756" s="140">
        <f>SUM(K749:K755)</f>
        <v>340</v>
      </c>
      <c r="L756" s="140">
        <f>SUM(L749:L755)</f>
        <v>288</v>
      </c>
      <c r="M756" s="140">
        <f t="shared" si="880"/>
        <v>628</v>
      </c>
      <c r="N756" s="140">
        <f>SUM(N749:N755)</f>
        <v>135</v>
      </c>
      <c r="O756" s="140">
        <f>SUM(O749:O755)</f>
        <v>116</v>
      </c>
      <c r="P756" s="140">
        <f t="shared" si="881"/>
        <v>251</v>
      </c>
      <c r="Q756" s="140">
        <f>SUM(Q749:Q755)</f>
        <v>165</v>
      </c>
      <c r="R756" s="140">
        <f>SUM(R749:R755)</f>
        <v>223</v>
      </c>
      <c r="S756" s="140">
        <f t="shared" si="882"/>
        <v>388</v>
      </c>
      <c r="T756" s="140">
        <f t="shared" si="883"/>
        <v>9783</v>
      </c>
      <c r="U756" s="140">
        <f t="shared" si="883"/>
        <v>5792</v>
      </c>
      <c r="V756" s="141">
        <f>SUM(V748:V755)</f>
        <v>15575</v>
      </c>
    </row>
    <row r="757" spans="1:25" ht="13.5" thickBot="1" x14ac:dyDescent="0.25">
      <c r="V757" s="118"/>
    </row>
    <row r="758" spans="1:25" ht="25.5" x14ac:dyDescent="0.2">
      <c r="A758" s="161" t="s">
        <v>107</v>
      </c>
      <c r="B758" s="152" t="s">
        <v>41</v>
      </c>
      <c r="C758" s="153" t="s">
        <v>41</v>
      </c>
      <c r="D758" s="154" t="s">
        <v>41</v>
      </c>
      <c r="E758" s="155" t="s">
        <v>42</v>
      </c>
      <c r="F758" s="153" t="s">
        <v>42</v>
      </c>
      <c r="G758" s="154" t="s">
        <v>42</v>
      </c>
      <c r="H758" s="157" t="s">
        <v>43</v>
      </c>
      <c r="I758" s="158" t="s">
        <v>43</v>
      </c>
      <c r="J758" s="159" t="s">
        <v>43</v>
      </c>
      <c r="K758" s="155" t="s">
        <v>44</v>
      </c>
      <c r="L758" s="153" t="s">
        <v>44</v>
      </c>
      <c r="M758" s="154" t="s">
        <v>44</v>
      </c>
      <c r="N758" s="155" t="s">
        <v>45</v>
      </c>
      <c r="O758" s="153" t="s">
        <v>45</v>
      </c>
      <c r="P758" s="154" t="s">
        <v>45</v>
      </c>
      <c r="Q758" s="155" t="s">
        <v>46</v>
      </c>
      <c r="R758" s="153" t="s">
        <v>46</v>
      </c>
      <c r="S758" s="154" t="s">
        <v>46</v>
      </c>
      <c r="T758" s="155" t="s">
        <v>3</v>
      </c>
      <c r="U758" s="153" t="s">
        <v>3</v>
      </c>
      <c r="V758" s="156" t="s">
        <v>3</v>
      </c>
      <c r="W758" s="186"/>
      <c r="X758" s="186"/>
      <c r="Y758" s="186"/>
    </row>
    <row r="759" spans="1:25" ht="13.5" thickBot="1" x14ac:dyDescent="0.25">
      <c r="A759" s="162"/>
      <c r="B759" s="122" t="s">
        <v>48</v>
      </c>
      <c r="C759" s="123" t="s">
        <v>49</v>
      </c>
      <c r="D759" s="123" t="s">
        <v>3</v>
      </c>
      <c r="E759" s="122" t="s">
        <v>48</v>
      </c>
      <c r="F759" s="123" t="s">
        <v>49</v>
      </c>
      <c r="G759" s="123" t="s">
        <v>3</v>
      </c>
      <c r="H759" s="122" t="s">
        <v>48</v>
      </c>
      <c r="I759" s="123" t="s">
        <v>49</v>
      </c>
      <c r="J759" s="123" t="s">
        <v>3</v>
      </c>
      <c r="K759" s="122" t="s">
        <v>48</v>
      </c>
      <c r="L759" s="123" t="s">
        <v>49</v>
      </c>
      <c r="M759" s="123" t="s">
        <v>3</v>
      </c>
      <c r="N759" s="122" t="s">
        <v>48</v>
      </c>
      <c r="O759" s="123" t="s">
        <v>49</v>
      </c>
      <c r="P759" s="123" t="s">
        <v>3</v>
      </c>
      <c r="Q759" s="122" t="s">
        <v>48</v>
      </c>
      <c r="R759" s="123" t="s">
        <v>49</v>
      </c>
      <c r="S759" s="123" t="s">
        <v>3</v>
      </c>
      <c r="T759" s="122" t="s">
        <v>48</v>
      </c>
      <c r="U759" s="123" t="s">
        <v>49</v>
      </c>
      <c r="V759" s="124" t="s">
        <v>3</v>
      </c>
      <c r="W759" s="187"/>
      <c r="X759" s="187"/>
      <c r="Y759" s="187"/>
    </row>
    <row r="760" spans="1:25" x14ac:dyDescent="0.2">
      <c r="A760" s="125" t="s">
        <v>4</v>
      </c>
      <c r="B760" s="126">
        <v>537</v>
      </c>
      <c r="C760" s="127">
        <v>270</v>
      </c>
      <c r="D760" s="127">
        <f t="shared" ref="D760:D767" si="885">SUM(B760:C760)</f>
        <v>807</v>
      </c>
      <c r="E760" s="127">
        <v>57</v>
      </c>
      <c r="F760" s="127">
        <v>21</v>
      </c>
      <c r="G760" s="127">
        <f t="shared" ref="G760:G767" si="886">SUM(E760:F760)</f>
        <v>78</v>
      </c>
      <c r="H760" s="127">
        <v>3</v>
      </c>
      <c r="I760" s="127">
        <v>1</v>
      </c>
      <c r="J760" s="127">
        <f t="shared" ref="J760:J767" si="887">SUM(H760:I760)</f>
        <v>4</v>
      </c>
      <c r="K760" s="127">
        <v>17</v>
      </c>
      <c r="L760" s="127">
        <v>15</v>
      </c>
      <c r="M760" s="127">
        <f t="shared" ref="M760:M767" si="888">SUM(K760:L760)</f>
        <v>32</v>
      </c>
      <c r="N760" s="127">
        <v>11</v>
      </c>
      <c r="O760" s="127">
        <v>4</v>
      </c>
      <c r="P760" s="127">
        <f t="shared" ref="P760:P767" si="889">SUM(N760:O760)</f>
        <v>15</v>
      </c>
      <c r="Q760" s="127">
        <v>3</v>
      </c>
      <c r="R760" s="127">
        <v>2</v>
      </c>
      <c r="S760" s="127">
        <f t="shared" ref="S760:S767" si="890">SUM(Q760:R760)</f>
        <v>5</v>
      </c>
      <c r="T760" s="127">
        <f t="shared" ref="T760:U767" si="891">Q760+N760+K760+H760+E760+B760</f>
        <v>628</v>
      </c>
      <c r="U760" s="127">
        <f t="shared" si="891"/>
        <v>313</v>
      </c>
      <c r="V760" s="128">
        <f t="shared" ref="V760:V766" si="892">SUM(T760:U760)</f>
        <v>941</v>
      </c>
    </row>
    <row r="761" spans="1:25" x14ac:dyDescent="0.2">
      <c r="A761" s="129" t="s">
        <v>6</v>
      </c>
      <c r="B761" s="130">
        <v>247</v>
      </c>
      <c r="C761" s="131">
        <v>357</v>
      </c>
      <c r="D761" s="131">
        <f t="shared" si="885"/>
        <v>604</v>
      </c>
      <c r="E761" s="131">
        <v>28</v>
      </c>
      <c r="F761" s="131">
        <v>20</v>
      </c>
      <c r="G761" s="131">
        <f t="shared" si="886"/>
        <v>48</v>
      </c>
      <c r="H761" s="131">
        <v>2</v>
      </c>
      <c r="I761" s="131">
        <v>2</v>
      </c>
      <c r="J761" s="131">
        <f t="shared" si="887"/>
        <v>4</v>
      </c>
      <c r="K761" s="131">
        <v>22</v>
      </c>
      <c r="L761" s="131">
        <v>24</v>
      </c>
      <c r="M761" s="131">
        <f t="shared" si="888"/>
        <v>46</v>
      </c>
      <c r="N761" s="131">
        <v>7</v>
      </c>
      <c r="O761" s="131">
        <v>12</v>
      </c>
      <c r="P761" s="131">
        <f t="shared" si="889"/>
        <v>19</v>
      </c>
      <c r="Q761" s="131">
        <v>8</v>
      </c>
      <c r="R761" s="131">
        <v>29</v>
      </c>
      <c r="S761" s="131">
        <f t="shared" si="890"/>
        <v>37</v>
      </c>
      <c r="T761" s="131">
        <f t="shared" si="891"/>
        <v>314</v>
      </c>
      <c r="U761" s="131">
        <f t="shared" si="891"/>
        <v>444</v>
      </c>
      <c r="V761" s="132">
        <f t="shared" si="892"/>
        <v>758</v>
      </c>
    </row>
    <row r="762" spans="1:25" x14ac:dyDescent="0.2">
      <c r="A762" s="133" t="s">
        <v>5</v>
      </c>
      <c r="B762" s="130">
        <v>1052</v>
      </c>
      <c r="C762" s="131">
        <v>179</v>
      </c>
      <c r="D762" s="131">
        <f t="shared" si="885"/>
        <v>1231</v>
      </c>
      <c r="E762" s="131">
        <v>75</v>
      </c>
      <c r="F762" s="131">
        <v>9</v>
      </c>
      <c r="G762" s="131">
        <f t="shared" si="886"/>
        <v>84</v>
      </c>
      <c r="H762" s="131">
        <v>6</v>
      </c>
      <c r="I762" s="131">
        <v>0</v>
      </c>
      <c r="J762" s="131">
        <f t="shared" si="887"/>
        <v>6</v>
      </c>
      <c r="K762" s="131">
        <v>18</v>
      </c>
      <c r="L762" s="131">
        <v>2</v>
      </c>
      <c r="M762" s="131">
        <f t="shared" si="888"/>
        <v>20</v>
      </c>
      <c r="N762" s="131">
        <v>11</v>
      </c>
      <c r="O762" s="131">
        <v>2</v>
      </c>
      <c r="P762" s="131">
        <f t="shared" si="889"/>
        <v>13</v>
      </c>
      <c r="Q762" s="131">
        <v>7</v>
      </c>
      <c r="R762" s="131">
        <v>0</v>
      </c>
      <c r="S762" s="131">
        <f t="shared" si="890"/>
        <v>7</v>
      </c>
      <c r="T762" s="131">
        <f t="shared" si="891"/>
        <v>1169</v>
      </c>
      <c r="U762" s="131">
        <f t="shared" si="891"/>
        <v>192</v>
      </c>
      <c r="V762" s="132">
        <f t="shared" si="892"/>
        <v>1361</v>
      </c>
    </row>
    <row r="763" spans="1:25" x14ac:dyDescent="0.2">
      <c r="A763" s="133" t="s">
        <v>7</v>
      </c>
      <c r="B763" s="130">
        <v>39</v>
      </c>
      <c r="C763" s="131">
        <v>222</v>
      </c>
      <c r="D763" s="131">
        <f t="shared" si="885"/>
        <v>261</v>
      </c>
      <c r="E763" s="131">
        <v>10</v>
      </c>
      <c r="F763" s="131">
        <v>8</v>
      </c>
      <c r="G763" s="131">
        <f t="shared" si="886"/>
        <v>18</v>
      </c>
      <c r="H763" s="131">
        <v>1</v>
      </c>
      <c r="I763" s="131">
        <v>2</v>
      </c>
      <c r="J763" s="131">
        <f t="shared" si="887"/>
        <v>3</v>
      </c>
      <c r="K763" s="131">
        <v>12</v>
      </c>
      <c r="L763" s="131">
        <v>31</v>
      </c>
      <c r="M763" s="131">
        <f t="shared" si="888"/>
        <v>43</v>
      </c>
      <c r="N763" s="131">
        <v>2</v>
      </c>
      <c r="O763" s="131">
        <v>6</v>
      </c>
      <c r="P763" s="131">
        <f t="shared" si="889"/>
        <v>8</v>
      </c>
      <c r="Q763" s="131">
        <v>14</v>
      </c>
      <c r="R763" s="131">
        <v>40</v>
      </c>
      <c r="S763" s="131">
        <f t="shared" si="890"/>
        <v>54</v>
      </c>
      <c r="T763" s="131">
        <f t="shared" si="891"/>
        <v>78</v>
      </c>
      <c r="U763" s="131">
        <f t="shared" si="891"/>
        <v>309</v>
      </c>
      <c r="V763" s="132">
        <f t="shared" si="892"/>
        <v>387</v>
      </c>
    </row>
    <row r="764" spans="1:25" x14ac:dyDescent="0.2">
      <c r="A764" s="133" t="s">
        <v>9</v>
      </c>
      <c r="B764" s="130">
        <v>102</v>
      </c>
      <c r="C764" s="131">
        <v>20</v>
      </c>
      <c r="D764" s="131">
        <f t="shared" si="885"/>
        <v>122</v>
      </c>
      <c r="E764" s="131">
        <v>9</v>
      </c>
      <c r="F764" s="131">
        <v>3</v>
      </c>
      <c r="G764" s="131">
        <f t="shared" si="886"/>
        <v>12</v>
      </c>
      <c r="H764" s="131">
        <v>0</v>
      </c>
      <c r="I764" s="131">
        <v>0</v>
      </c>
      <c r="J764" s="131">
        <f t="shared" si="887"/>
        <v>0</v>
      </c>
      <c r="K764" s="131">
        <v>6</v>
      </c>
      <c r="L764" s="131">
        <v>5</v>
      </c>
      <c r="M764" s="131">
        <f t="shared" si="888"/>
        <v>11</v>
      </c>
      <c r="N764" s="131">
        <v>0</v>
      </c>
      <c r="O764" s="131">
        <v>1</v>
      </c>
      <c r="P764" s="131">
        <f t="shared" si="889"/>
        <v>1</v>
      </c>
      <c r="Q764" s="131">
        <v>1</v>
      </c>
      <c r="R764" s="131">
        <v>1</v>
      </c>
      <c r="S764" s="131">
        <f t="shared" si="890"/>
        <v>2</v>
      </c>
      <c r="T764" s="131">
        <f t="shared" si="891"/>
        <v>118</v>
      </c>
      <c r="U764" s="131">
        <f t="shared" si="891"/>
        <v>30</v>
      </c>
      <c r="V764" s="132">
        <f t="shared" si="892"/>
        <v>148</v>
      </c>
    </row>
    <row r="765" spans="1:25" x14ac:dyDescent="0.2">
      <c r="A765" s="129" t="s">
        <v>8</v>
      </c>
      <c r="B765" s="130">
        <v>145</v>
      </c>
      <c r="C765" s="131">
        <v>37</v>
      </c>
      <c r="D765" s="131">
        <f t="shared" si="885"/>
        <v>182</v>
      </c>
      <c r="E765" s="131">
        <v>19</v>
      </c>
      <c r="F765" s="131">
        <v>1</v>
      </c>
      <c r="G765" s="131">
        <f t="shared" si="886"/>
        <v>20</v>
      </c>
      <c r="H765" s="131">
        <v>2</v>
      </c>
      <c r="I765" s="131">
        <v>0</v>
      </c>
      <c r="J765" s="131">
        <f t="shared" si="887"/>
        <v>2</v>
      </c>
      <c r="K765" s="131">
        <v>11</v>
      </c>
      <c r="L765" s="131">
        <v>6</v>
      </c>
      <c r="M765" s="131">
        <f t="shared" si="888"/>
        <v>17</v>
      </c>
      <c r="N765" s="131">
        <v>3</v>
      </c>
      <c r="O765" s="131">
        <v>2</v>
      </c>
      <c r="P765" s="131">
        <f t="shared" si="889"/>
        <v>5</v>
      </c>
      <c r="Q765" s="131">
        <v>3</v>
      </c>
      <c r="R765" s="131">
        <v>0</v>
      </c>
      <c r="S765" s="131">
        <f t="shared" si="890"/>
        <v>3</v>
      </c>
      <c r="T765" s="131">
        <f t="shared" si="891"/>
        <v>183</v>
      </c>
      <c r="U765" s="131">
        <f t="shared" si="891"/>
        <v>46</v>
      </c>
      <c r="V765" s="132">
        <f t="shared" si="892"/>
        <v>229</v>
      </c>
    </row>
    <row r="766" spans="1:25" x14ac:dyDescent="0.2">
      <c r="A766" s="137" t="s">
        <v>50</v>
      </c>
      <c r="B766" s="134">
        <v>63</v>
      </c>
      <c r="C766" s="135">
        <v>45</v>
      </c>
      <c r="D766" s="135">
        <f t="shared" si="885"/>
        <v>108</v>
      </c>
      <c r="E766" s="135">
        <v>16</v>
      </c>
      <c r="F766" s="135">
        <v>7</v>
      </c>
      <c r="G766" s="135">
        <f t="shared" si="886"/>
        <v>23</v>
      </c>
      <c r="H766" s="135">
        <v>0</v>
      </c>
      <c r="I766" s="135">
        <v>0</v>
      </c>
      <c r="J766" s="135">
        <f t="shared" si="887"/>
        <v>0</v>
      </c>
      <c r="K766" s="135">
        <v>2</v>
      </c>
      <c r="L766" s="135">
        <v>3</v>
      </c>
      <c r="M766" s="135">
        <f t="shared" si="888"/>
        <v>5</v>
      </c>
      <c r="N766" s="135">
        <v>1</v>
      </c>
      <c r="O766" s="135">
        <v>1</v>
      </c>
      <c r="P766" s="135">
        <f t="shared" si="889"/>
        <v>2</v>
      </c>
      <c r="Q766" s="135">
        <v>0</v>
      </c>
      <c r="R766" s="135">
        <v>1</v>
      </c>
      <c r="S766" s="131">
        <f t="shared" si="890"/>
        <v>1</v>
      </c>
      <c r="T766" s="135">
        <f t="shared" si="891"/>
        <v>82</v>
      </c>
      <c r="U766" s="135">
        <f t="shared" si="891"/>
        <v>57</v>
      </c>
      <c r="V766" s="136">
        <f t="shared" si="892"/>
        <v>139</v>
      </c>
    </row>
    <row r="767" spans="1:25" ht="13.5" thickBot="1" x14ac:dyDescent="0.25">
      <c r="A767" s="138" t="s">
        <v>3</v>
      </c>
      <c r="B767" s="139">
        <f>SUM(B759:B766)</f>
        <v>2185</v>
      </c>
      <c r="C767" s="140">
        <f>SUM(C759:C766)</f>
        <v>1130</v>
      </c>
      <c r="D767" s="140">
        <f t="shared" si="885"/>
        <v>3315</v>
      </c>
      <c r="E767" s="140">
        <f>SUM(E759:E766)</f>
        <v>214</v>
      </c>
      <c r="F767" s="140">
        <f>SUM(F759:F766)</f>
        <v>69</v>
      </c>
      <c r="G767" s="140">
        <f t="shared" si="886"/>
        <v>283</v>
      </c>
      <c r="H767" s="140">
        <f>SUM(H759:H766)</f>
        <v>14</v>
      </c>
      <c r="I767" s="140">
        <f>SUM(I759:I766)</f>
        <v>5</v>
      </c>
      <c r="J767" s="140">
        <f t="shared" si="887"/>
        <v>19</v>
      </c>
      <c r="K767" s="140">
        <f>SUM(K759:K766)</f>
        <v>88</v>
      </c>
      <c r="L767" s="140">
        <f>SUM(L759:L766)</f>
        <v>86</v>
      </c>
      <c r="M767" s="140">
        <f t="shared" si="888"/>
        <v>174</v>
      </c>
      <c r="N767" s="140">
        <f>SUM(N759:N766)</f>
        <v>35</v>
      </c>
      <c r="O767" s="140">
        <f>SUM(O759:O766)</f>
        <v>28</v>
      </c>
      <c r="P767" s="140">
        <f t="shared" si="889"/>
        <v>63</v>
      </c>
      <c r="Q767" s="140">
        <f>SUM(Q759:Q766)</f>
        <v>36</v>
      </c>
      <c r="R767" s="140">
        <f>SUM(R759:R766)</f>
        <v>73</v>
      </c>
      <c r="S767" s="140">
        <f t="shared" si="890"/>
        <v>109</v>
      </c>
      <c r="T767" s="140">
        <f t="shared" si="891"/>
        <v>2572</v>
      </c>
      <c r="U767" s="140">
        <f t="shared" si="891"/>
        <v>1391</v>
      </c>
      <c r="V767" s="141">
        <f>SUM(V759:V766)</f>
        <v>3963</v>
      </c>
    </row>
    <row r="768" spans="1:25" x14ac:dyDescent="0.2">
      <c r="A768" s="118" t="s">
        <v>79</v>
      </c>
    </row>
  </sheetData>
  <sheetProtection deleteColumns="0" deleteRows="0" selectLockedCells="1" sort="0" selectUnlockedCells="1"/>
  <pageMargins left="0.2" right="0.2" top="0.68" bottom="0.48" header="0.26" footer="0.19"/>
  <pageSetup scale="79" orientation="landscape" r:id="rId1"/>
  <headerFooter alignWithMargins="0">
    <oddHeader>&amp;C&amp;"Arial,Bold"&amp;12 1996-2000
GENDER AND ETHNICITY BY COLLEGE AND SCHOOL</oddHeader>
    <oddFooter>&amp;ROIRA &amp;D</oddFooter>
  </headerFooter>
  <rowBreaks count="1" manualBreakCount="1">
    <brk id="7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E51"/>
  <sheetViews>
    <sheetView topLeftCell="I19" workbookViewId="0">
      <selection activeCell="AB1" sqref="AB1:AC11"/>
    </sheetView>
  </sheetViews>
  <sheetFormatPr defaultRowHeight="12.75" x14ac:dyDescent="0.2"/>
  <cols>
    <col min="1" max="1" width="19.42578125" bestFit="1" customWidth="1"/>
    <col min="2" max="5" width="9.5703125" customWidth="1"/>
    <col min="6" max="8" width="9.5703125" bestFit="1" customWidth="1"/>
    <col min="25" max="25" width="10.28515625" bestFit="1" customWidth="1"/>
    <col min="53" max="53" width="10.28515625" customWidth="1"/>
    <col min="57" max="57" width="10.7109375" customWidth="1"/>
  </cols>
  <sheetData>
    <row r="1" spans="1:29" s="36" customFormat="1" ht="13.5" thickBot="1" x14ac:dyDescent="0.25">
      <c r="A1" s="33"/>
      <c r="B1" s="34" t="s">
        <v>13</v>
      </c>
      <c r="C1" s="34" t="s">
        <v>14</v>
      </c>
      <c r="D1" s="35" t="s">
        <v>15</v>
      </c>
      <c r="E1" s="34" t="s">
        <v>16</v>
      </c>
      <c r="F1" s="34" t="s">
        <v>17</v>
      </c>
      <c r="G1" s="34" t="s">
        <v>18</v>
      </c>
      <c r="H1" s="34" t="s">
        <v>19</v>
      </c>
      <c r="I1" s="80" t="s">
        <v>21</v>
      </c>
      <c r="J1" s="80" t="s">
        <v>22</v>
      </c>
      <c r="K1" s="80" t="s">
        <v>23</v>
      </c>
      <c r="L1" s="80" t="s">
        <v>24</v>
      </c>
      <c r="M1" s="80" t="s">
        <v>25</v>
      </c>
      <c r="N1" s="80" t="s">
        <v>26</v>
      </c>
      <c r="O1" s="80" t="s">
        <v>27</v>
      </c>
      <c r="P1" s="80" t="s">
        <v>28</v>
      </c>
      <c r="Q1" s="80" t="s">
        <v>29</v>
      </c>
      <c r="R1" s="80" t="s">
        <v>30</v>
      </c>
      <c r="S1" s="80" t="s">
        <v>32</v>
      </c>
      <c r="T1" s="80" t="s">
        <v>33</v>
      </c>
      <c r="U1" s="97" t="s">
        <v>34</v>
      </c>
      <c r="V1" s="97" t="s">
        <v>35</v>
      </c>
      <c r="W1" s="97" t="s">
        <v>37</v>
      </c>
      <c r="X1" s="99" t="s">
        <v>38</v>
      </c>
      <c r="Y1" s="99" t="s">
        <v>39</v>
      </c>
      <c r="Z1" s="99" t="s">
        <v>85</v>
      </c>
      <c r="AA1" s="99" t="s">
        <v>136</v>
      </c>
      <c r="AB1" s="36">
        <v>2021</v>
      </c>
      <c r="AC1" s="36">
        <v>2022</v>
      </c>
    </row>
    <row r="2" spans="1:29" ht="13.5" thickBot="1" x14ac:dyDescent="0.25">
      <c r="A2" s="29" t="s">
        <v>4</v>
      </c>
      <c r="B2" s="37">
        <v>3326</v>
      </c>
      <c r="C2" s="37">
        <v>3396</v>
      </c>
      <c r="D2" s="37">
        <v>3427</v>
      </c>
      <c r="E2" s="37">
        <v>3366</v>
      </c>
      <c r="F2" s="37">
        <v>3483</v>
      </c>
      <c r="G2" s="37">
        <v>3616</v>
      </c>
      <c r="H2" s="37">
        <v>3946</v>
      </c>
      <c r="I2" s="76">
        <v>4061</v>
      </c>
      <c r="J2" s="76">
        <v>4336</v>
      </c>
      <c r="K2" s="76">
        <v>4550</v>
      </c>
      <c r="L2" s="76">
        <v>4782</v>
      </c>
      <c r="M2" s="76">
        <v>4818</v>
      </c>
      <c r="N2" s="76">
        <v>5029</v>
      </c>
      <c r="O2" s="76">
        <f>'Full and Part Time'!D34</f>
        <v>5135</v>
      </c>
      <c r="P2" s="76">
        <f>'Full and Part Time'!G34</f>
        <v>5535</v>
      </c>
      <c r="Q2" s="76">
        <f>'Full and Part Time'!J34</f>
        <v>6128</v>
      </c>
      <c r="R2" s="76">
        <f>'Full and Part Time'!M34</f>
        <v>6337</v>
      </c>
      <c r="S2" s="76">
        <f>'Full and Part Time'!P34</f>
        <v>6546</v>
      </c>
      <c r="T2" s="76">
        <f>'Full and Part Time'!S34</f>
        <v>6844</v>
      </c>
      <c r="U2" s="76">
        <f>'Full and Part Time'!V34</f>
        <v>6758</v>
      </c>
      <c r="V2" s="76">
        <f>'Full and Part Time'!Y34</f>
        <v>6563</v>
      </c>
      <c r="W2">
        <v>6273</v>
      </c>
      <c r="X2">
        <v>5770</v>
      </c>
      <c r="Y2">
        <v>5710</v>
      </c>
      <c r="Z2">
        <v>5595</v>
      </c>
      <c r="AA2">
        <v>5458</v>
      </c>
      <c r="AB2">
        <v>4963</v>
      </c>
      <c r="AC2">
        <v>4684</v>
      </c>
    </row>
    <row r="3" spans="1:29" ht="13.5" thickBot="1" x14ac:dyDescent="0.25">
      <c r="A3" s="31" t="s">
        <v>6</v>
      </c>
      <c r="B3" s="38">
        <v>1942</v>
      </c>
      <c r="C3" s="38">
        <v>2002</v>
      </c>
      <c r="D3" s="38">
        <v>2207</v>
      </c>
      <c r="E3" s="38">
        <v>2299</v>
      </c>
      <c r="F3" s="38">
        <v>2381</v>
      </c>
      <c r="G3" s="38">
        <v>2489</v>
      </c>
      <c r="H3" s="38">
        <v>2534</v>
      </c>
      <c r="I3" s="78">
        <v>2603</v>
      </c>
      <c r="J3" s="78">
        <v>2840</v>
      </c>
      <c r="K3" s="78">
        <v>2769</v>
      </c>
      <c r="L3" s="78">
        <v>2827</v>
      </c>
      <c r="M3" s="78">
        <v>2791</v>
      </c>
      <c r="N3" s="78">
        <v>2805</v>
      </c>
      <c r="O3" s="76">
        <f>'Full and Part Time'!D35</f>
        <v>2663</v>
      </c>
      <c r="P3" s="76">
        <f>'Full and Part Time'!G35</f>
        <v>2597</v>
      </c>
      <c r="Q3" s="76">
        <f>'Full and Part Time'!J35</f>
        <v>2546</v>
      </c>
      <c r="R3" s="76">
        <f>'Full and Part Time'!M35</f>
        <v>2491</v>
      </c>
      <c r="S3" s="76">
        <f>'Full and Part Time'!P35</f>
        <v>2510</v>
      </c>
      <c r="T3" s="76">
        <f>'Full and Part Time'!S35</f>
        <v>2627</v>
      </c>
      <c r="U3" s="76">
        <f>'Full and Part Time'!V35</f>
        <v>2826</v>
      </c>
      <c r="V3" s="76">
        <f>'Full and Part Time'!Y35</f>
        <v>2973</v>
      </c>
      <c r="W3">
        <v>3019</v>
      </c>
      <c r="X3">
        <v>2926</v>
      </c>
      <c r="Y3">
        <v>2819</v>
      </c>
      <c r="Z3">
        <v>2793</v>
      </c>
      <c r="AA3">
        <v>2722</v>
      </c>
      <c r="AB3">
        <v>2581</v>
      </c>
      <c r="AC3">
        <v>2466</v>
      </c>
    </row>
    <row r="4" spans="1:29" ht="13.5" thickBot="1" x14ac:dyDescent="0.25">
      <c r="A4" s="30" t="s">
        <v>5</v>
      </c>
      <c r="B4" s="38">
        <v>2799</v>
      </c>
      <c r="C4" s="38">
        <v>3186</v>
      </c>
      <c r="D4" s="38">
        <v>3537</v>
      </c>
      <c r="E4" s="38">
        <v>3642</v>
      </c>
      <c r="F4" s="38">
        <v>3797</v>
      </c>
      <c r="G4" s="38">
        <v>3899</v>
      </c>
      <c r="H4" s="38">
        <v>4083</v>
      </c>
      <c r="I4" s="78">
        <v>4023</v>
      </c>
      <c r="J4" s="78">
        <v>4058</v>
      </c>
      <c r="K4" s="78">
        <v>4094</v>
      </c>
      <c r="L4" s="78">
        <v>3941</v>
      </c>
      <c r="M4" s="78">
        <v>3852</v>
      </c>
      <c r="N4" s="78">
        <v>3581</v>
      </c>
      <c r="O4" s="76">
        <f>'Full and Part Time'!D36</f>
        <v>3274</v>
      </c>
      <c r="P4" s="76">
        <f>'Full and Part Time'!G36</f>
        <v>3067</v>
      </c>
      <c r="Q4" s="76">
        <f>'Full and Part Time'!J36</f>
        <v>2907</v>
      </c>
      <c r="R4" s="76">
        <f>'Full and Part Time'!M36</f>
        <v>2837</v>
      </c>
      <c r="S4" s="76">
        <f>'Full and Part Time'!P36</f>
        <v>2723</v>
      </c>
      <c r="T4" s="76">
        <f>'Full and Part Time'!S36</f>
        <v>2536</v>
      </c>
      <c r="U4" s="76">
        <f>'Full and Part Time'!V36</f>
        <v>2375</v>
      </c>
      <c r="V4" s="76">
        <f>'Full and Part Time'!Y36</f>
        <v>2258</v>
      </c>
      <c r="W4">
        <v>2094</v>
      </c>
      <c r="X4">
        <v>1971</v>
      </c>
      <c r="Y4">
        <v>1922</v>
      </c>
      <c r="Z4">
        <v>1868</v>
      </c>
      <c r="AA4">
        <v>1845</v>
      </c>
      <c r="AB4">
        <v>1729</v>
      </c>
      <c r="AC4">
        <v>1542</v>
      </c>
    </row>
    <row r="5" spans="1:29" ht="13.5" thickBot="1" x14ac:dyDescent="0.25">
      <c r="A5" s="30" t="s">
        <v>7</v>
      </c>
      <c r="B5" s="38">
        <v>1648</v>
      </c>
      <c r="C5" s="38">
        <v>1730</v>
      </c>
      <c r="D5" s="38">
        <v>1762</v>
      </c>
      <c r="E5" s="38">
        <v>1814</v>
      </c>
      <c r="F5" s="38">
        <v>1905</v>
      </c>
      <c r="G5" s="38">
        <v>2035</v>
      </c>
      <c r="H5" s="38">
        <v>2062</v>
      </c>
      <c r="I5" s="78">
        <v>2106</v>
      </c>
      <c r="J5" s="78">
        <v>1969</v>
      </c>
      <c r="K5" s="78">
        <v>1782</v>
      </c>
      <c r="L5" s="78">
        <v>1663</v>
      </c>
      <c r="M5" s="78">
        <v>1569</v>
      </c>
      <c r="N5" s="78">
        <v>1476</v>
      </c>
      <c r="O5" s="76">
        <f>'Full and Part Time'!D37</f>
        <v>1405</v>
      </c>
      <c r="P5" s="76">
        <f>'Full and Part Time'!G37</f>
        <v>1337</v>
      </c>
      <c r="Q5" s="76">
        <f>'Full and Part Time'!J37</f>
        <v>1340</v>
      </c>
      <c r="R5" s="76">
        <f>'Full and Part Time'!M37</f>
        <v>1429</v>
      </c>
      <c r="S5" s="76">
        <f>'Full and Part Time'!P37</f>
        <v>1669</v>
      </c>
      <c r="T5" s="76">
        <f>'Full and Part Time'!S37</f>
        <v>1933</v>
      </c>
      <c r="U5" s="76">
        <f>'Full and Part Time'!V37</f>
        <v>2282</v>
      </c>
      <c r="V5" s="76">
        <f>'Full and Part Time'!Y37</f>
        <v>2732</v>
      </c>
      <c r="W5">
        <v>3113</v>
      </c>
      <c r="X5">
        <v>3344</v>
      </c>
      <c r="Y5">
        <v>3594</v>
      </c>
      <c r="Z5">
        <v>3594</v>
      </c>
      <c r="AA5">
        <v>3404</v>
      </c>
      <c r="AB5">
        <v>3140</v>
      </c>
      <c r="AC5">
        <v>2970</v>
      </c>
    </row>
    <row r="6" spans="1:29" ht="13.5" thickBot="1" x14ac:dyDescent="0.25">
      <c r="A6" s="30" t="s">
        <v>9</v>
      </c>
      <c r="B6" s="38">
        <v>975</v>
      </c>
      <c r="C6" s="38">
        <v>886</v>
      </c>
      <c r="D6" s="38">
        <v>831</v>
      </c>
      <c r="E6" s="38">
        <v>769</v>
      </c>
      <c r="F6" s="38">
        <v>709</v>
      </c>
      <c r="G6" s="38">
        <v>603</v>
      </c>
      <c r="H6" s="38">
        <v>561</v>
      </c>
      <c r="I6" s="78">
        <v>560</v>
      </c>
      <c r="J6" s="78">
        <v>622</v>
      </c>
      <c r="K6" s="78">
        <v>744</v>
      </c>
      <c r="L6" s="78">
        <v>915</v>
      </c>
      <c r="M6" s="78">
        <v>1137</v>
      </c>
      <c r="N6" s="78">
        <v>1300</v>
      </c>
      <c r="O6" s="76">
        <f>'Full and Part Time'!D38</f>
        <v>1430</v>
      </c>
      <c r="P6" s="76">
        <f>'Full and Part Time'!G38</f>
        <v>1741</v>
      </c>
      <c r="Q6" s="76">
        <f>'Full and Part Time'!J38</f>
        <v>1979</v>
      </c>
      <c r="R6" s="76">
        <f>'Full and Part Time'!M38</f>
        <v>2051</v>
      </c>
      <c r="S6" s="76">
        <f>'Full and Part Time'!P38</f>
        <v>2220</v>
      </c>
      <c r="T6" s="76">
        <f>'Full and Part Time'!S38</f>
        <v>2332</v>
      </c>
      <c r="U6" s="76">
        <f>'Full and Part Time'!V38</f>
        <v>2440</v>
      </c>
      <c r="V6" s="76">
        <f>'Full and Part Time'!Y38</f>
        <v>2429</v>
      </c>
      <c r="W6">
        <v>2312</v>
      </c>
      <c r="X6">
        <v>2227</v>
      </c>
      <c r="Y6">
        <v>2135</v>
      </c>
      <c r="Z6">
        <v>2065</v>
      </c>
      <c r="AA6">
        <v>2018</v>
      </c>
      <c r="AB6">
        <v>1857</v>
      </c>
      <c r="AC6">
        <v>1750</v>
      </c>
    </row>
    <row r="7" spans="1:29" ht="13.5" thickBot="1" x14ac:dyDescent="0.25">
      <c r="A7" s="31" t="s">
        <v>8</v>
      </c>
      <c r="B7" s="38">
        <v>1099</v>
      </c>
      <c r="C7" s="38">
        <v>1060</v>
      </c>
      <c r="D7" s="38">
        <v>933</v>
      </c>
      <c r="E7" s="38">
        <v>828</v>
      </c>
      <c r="F7" s="38">
        <v>822</v>
      </c>
      <c r="G7" s="38">
        <v>717</v>
      </c>
      <c r="H7" s="38">
        <v>801</v>
      </c>
      <c r="I7" s="78">
        <v>869</v>
      </c>
      <c r="J7" s="78">
        <v>1001</v>
      </c>
      <c r="K7" s="78">
        <v>1267</v>
      </c>
      <c r="L7" s="78">
        <v>1497</v>
      </c>
      <c r="M7" s="78">
        <v>1783</v>
      </c>
      <c r="N7" s="78">
        <v>2040</v>
      </c>
      <c r="O7" s="76">
        <f>'Full and Part Time'!D39</f>
        <v>2222</v>
      </c>
      <c r="P7" s="76">
        <f>'Full and Part Time'!G39</f>
        <v>2386</v>
      </c>
      <c r="Q7" s="76">
        <f>'Full and Part Time'!J39</f>
        <v>2094</v>
      </c>
      <c r="R7" s="76">
        <f>'Full and Part Time'!M39</f>
        <v>2107</v>
      </c>
      <c r="S7" s="76">
        <f>'Full and Part Time'!P39</f>
        <v>2012</v>
      </c>
      <c r="T7" s="76">
        <f>'Full and Part Time'!S39</f>
        <v>1894</v>
      </c>
      <c r="U7" s="76">
        <f>'Full and Part Time'!V39</f>
        <v>1831</v>
      </c>
      <c r="V7" s="76">
        <f>'Full and Part Time'!Y39</f>
        <v>1712</v>
      </c>
      <c r="W7">
        <v>1676</v>
      </c>
      <c r="X7">
        <v>1574</v>
      </c>
      <c r="Y7">
        <v>1563</v>
      </c>
      <c r="Z7">
        <v>1556</v>
      </c>
      <c r="AA7">
        <v>1578</v>
      </c>
      <c r="AB7">
        <v>1518</v>
      </c>
      <c r="AC7">
        <v>1496</v>
      </c>
    </row>
    <row r="8" spans="1:29" ht="13.5" thickBot="1" x14ac:dyDescent="0.25">
      <c r="A8" s="31" t="s">
        <v>31</v>
      </c>
      <c r="B8" s="38"/>
      <c r="C8" s="38"/>
      <c r="D8" s="38"/>
      <c r="E8" s="38"/>
      <c r="F8" s="38"/>
      <c r="G8" s="38"/>
      <c r="H8" s="38"/>
      <c r="I8" s="78"/>
      <c r="J8" s="78"/>
      <c r="K8" s="78"/>
      <c r="L8" s="78"/>
      <c r="M8" s="78"/>
      <c r="N8" s="78"/>
      <c r="O8" s="76">
        <f>'Full and Part Time'!D40</f>
        <v>0</v>
      </c>
      <c r="P8" s="76">
        <f>'Full and Part Time'!G40</f>
        <v>0</v>
      </c>
      <c r="Q8" s="76">
        <f>'Full and Part Time'!J40</f>
        <v>0</v>
      </c>
      <c r="R8" s="76">
        <f>'Full and Part Time'!M40</f>
        <v>50</v>
      </c>
      <c r="S8" s="76">
        <f>'Full and Part Time'!P40</f>
        <v>124</v>
      </c>
      <c r="T8" s="76">
        <f>'Full and Part Time'!S40</f>
        <v>223</v>
      </c>
      <c r="U8" s="76">
        <f>'Full and Part Time'!V40</f>
        <v>317</v>
      </c>
      <c r="V8" s="76">
        <f>'Full and Part Time'!Y40</f>
        <v>392</v>
      </c>
      <c r="W8">
        <v>443</v>
      </c>
      <c r="X8">
        <v>475</v>
      </c>
      <c r="Y8">
        <v>494</v>
      </c>
      <c r="Z8">
        <v>485</v>
      </c>
      <c r="AA8">
        <v>494</v>
      </c>
      <c r="AB8">
        <v>499</v>
      </c>
      <c r="AC8">
        <v>483</v>
      </c>
    </row>
    <row r="9" spans="1:29" ht="13.5" thickBot="1" x14ac:dyDescent="0.25">
      <c r="A9" s="31" t="s">
        <v>10</v>
      </c>
      <c r="B9" s="38">
        <v>1175</v>
      </c>
      <c r="C9" s="38">
        <v>1107</v>
      </c>
      <c r="D9" s="38">
        <v>1060</v>
      </c>
      <c r="E9" s="38">
        <v>995</v>
      </c>
      <c r="F9" s="38">
        <v>1138</v>
      </c>
      <c r="G9" s="38">
        <v>1273</v>
      </c>
      <c r="H9" s="38">
        <v>1295</v>
      </c>
      <c r="I9" s="78">
        <v>1242</v>
      </c>
      <c r="J9" s="78">
        <v>1238</v>
      </c>
      <c r="K9" s="78">
        <v>1180</v>
      </c>
      <c r="L9" s="78">
        <v>1209</v>
      </c>
      <c r="M9" s="78">
        <v>1279</v>
      </c>
      <c r="N9" s="78">
        <v>1378</v>
      </c>
      <c r="O9" s="76">
        <f>'Full and Part Time'!D41</f>
        <v>1250</v>
      </c>
      <c r="P9" s="76">
        <f>'Full and Part Time'!G41</f>
        <v>1231</v>
      </c>
      <c r="Q9" s="76">
        <f>'Full and Part Time'!J41</f>
        <v>1155</v>
      </c>
      <c r="R9" s="76">
        <f>'Full and Part Time'!M41</f>
        <v>1173</v>
      </c>
      <c r="S9" s="76">
        <f>'Full and Part Time'!P41</f>
        <v>1046</v>
      </c>
      <c r="T9" s="76">
        <f>'Full and Part Time'!S41</f>
        <v>925</v>
      </c>
      <c r="U9" s="76">
        <f>'Full and Part Time'!V41</f>
        <v>786</v>
      </c>
      <c r="V9" s="76">
        <f>'Full and Part Time'!Y41</f>
        <v>792</v>
      </c>
      <c r="W9">
        <v>751</v>
      </c>
      <c r="X9">
        <v>703</v>
      </c>
      <c r="Y9">
        <v>746</v>
      </c>
      <c r="Z9">
        <v>747</v>
      </c>
      <c r="AA9">
        <v>766</v>
      </c>
      <c r="AB9">
        <v>643</v>
      </c>
      <c r="AC9">
        <v>494</v>
      </c>
    </row>
    <row r="10" spans="1:29" ht="13.5" thickBot="1" x14ac:dyDescent="0.25">
      <c r="A10" s="30" t="s">
        <v>11</v>
      </c>
      <c r="B10" s="38">
        <v>636</v>
      </c>
      <c r="C10" s="38">
        <v>589</v>
      </c>
      <c r="D10" s="38">
        <v>622</v>
      </c>
      <c r="E10" s="38">
        <v>576</v>
      </c>
      <c r="F10" s="38">
        <v>491</v>
      </c>
      <c r="G10" s="39">
        <v>602</v>
      </c>
      <c r="H10" s="38">
        <v>593</v>
      </c>
      <c r="I10" s="39">
        <v>595</v>
      </c>
      <c r="J10" s="39">
        <v>512</v>
      </c>
      <c r="K10" s="39">
        <v>516</v>
      </c>
      <c r="L10" s="39">
        <v>505</v>
      </c>
      <c r="M10" s="39">
        <v>508</v>
      </c>
      <c r="N10" s="39">
        <v>473</v>
      </c>
      <c r="O10" s="76">
        <f>'Full and Part Time'!D42</f>
        <v>379</v>
      </c>
      <c r="P10" s="76">
        <f>'Full and Part Time'!G42</f>
        <v>485</v>
      </c>
      <c r="Q10" s="76">
        <f>'Full and Part Time'!J42</f>
        <v>415</v>
      </c>
      <c r="R10" s="76">
        <f>'Full and Part Time'!M42</f>
        <v>425</v>
      </c>
      <c r="S10" s="76">
        <f>'Full and Part Time'!P42</f>
        <v>416</v>
      </c>
      <c r="T10" s="76">
        <f>'Full and Part Time'!S42</f>
        <v>446</v>
      </c>
      <c r="U10" s="76">
        <f>'Full and Part Time'!V42</f>
        <v>389</v>
      </c>
      <c r="V10" s="76">
        <f>'Full and Part Time'!Y42</f>
        <v>410</v>
      </c>
      <c r="X10">
        <v>343</v>
      </c>
      <c r="Y10">
        <v>326</v>
      </c>
      <c r="Z10">
        <v>310</v>
      </c>
      <c r="AA10">
        <v>267</v>
      </c>
      <c r="AB10">
        <v>240</v>
      </c>
      <c r="AC10">
        <v>223</v>
      </c>
    </row>
    <row r="11" spans="1:29" ht="13.5" thickBot="1" x14ac:dyDescent="0.25">
      <c r="A11" s="32" t="s">
        <v>3</v>
      </c>
      <c r="B11" s="40">
        <f>SUM(B2:B10)</f>
        <v>13600</v>
      </c>
      <c r="C11" s="40">
        <f>SUM(C2:C10)</f>
        <v>13956</v>
      </c>
      <c r="D11" s="40">
        <f>SUM(D2:D10)</f>
        <v>14379</v>
      </c>
      <c r="E11" s="40">
        <f>SUM(E2:E10)</f>
        <v>14289</v>
      </c>
      <c r="F11" s="40">
        <f>SUM(F2:F10)</f>
        <v>14726</v>
      </c>
      <c r="G11" s="41">
        <v>15235</v>
      </c>
      <c r="H11" s="40">
        <v>15875</v>
      </c>
      <c r="I11" s="81">
        <v>16059</v>
      </c>
      <c r="J11" s="81">
        <v>16576</v>
      </c>
      <c r="K11" s="81">
        <v>16902</v>
      </c>
      <c r="L11" s="81">
        <v>17340</v>
      </c>
      <c r="M11" s="81">
        <v>17737</v>
      </c>
      <c r="N11" s="81">
        <v>18082</v>
      </c>
      <c r="O11" s="81">
        <f t="shared" ref="O11:V11" si="0">SUM(O2:O10)</f>
        <v>17758</v>
      </c>
      <c r="P11" s="76">
        <f t="shared" si="0"/>
        <v>18379</v>
      </c>
      <c r="Q11" s="81">
        <f t="shared" si="0"/>
        <v>18564</v>
      </c>
      <c r="R11" s="96">
        <f t="shared" si="0"/>
        <v>18900</v>
      </c>
      <c r="S11" s="81">
        <f t="shared" si="0"/>
        <v>19266</v>
      </c>
      <c r="T11" s="81">
        <f t="shared" si="0"/>
        <v>19760</v>
      </c>
      <c r="U11" s="81">
        <f t="shared" si="0"/>
        <v>20004</v>
      </c>
      <c r="V11" s="81">
        <f t="shared" si="0"/>
        <v>20261</v>
      </c>
      <c r="X11">
        <v>19333</v>
      </c>
      <c r="Y11">
        <v>19309</v>
      </c>
      <c r="Z11">
        <v>19013</v>
      </c>
      <c r="AA11">
        <v>18552</v>
      </c>
      <c r="AB11">
        <v>17170</v>
      </c>
      <c r="AC11">
        <v>16108</v>
      </c>
    </row>
    <row r="13" spans="1:29" ht="13.5" thickBot="1" x14ac:dyDescent="0.25"/>
    <row r="14" spans="1:29" ht="13.5" thickTop="1" x14ac:dyDescent="0.2">
      <c r="A14" s="211"/>
      <c r="B14" s="211">
        <v>1999</v>
      </c>
      <c r="C14" s="212"/>
      <c r="D14" s="212"/>
      <c r="E14" s="213"/>
      <c r="F14" s="211">
        <v>1998</v>
      </c>
      <c r="G14" s="212"/>
      <c r="H14" s="212"/>
      <c r="I14" s="213"/>
      <c r="J14" s="211">
        <v>1997</v>
      </c>
      <c r="K14" s="212"/>
      <c r="L14" s="212"/>
      <c r="M14" s="213"/>
    </row>
    <row r="15" spans="1:29" ht="13.5" thickBot="1" x14ac:dyDescent="0.25">
      <c r="A15" s="214"/>
      <c r="B15" s="2" t="s">
        <v>1</v>
      </c>
      <c r="C15" s="5" t="s">
        <v>2</v>
      </c>
      <c r="D15" s="24" t="s">
        <v>3</v>
      </c>
      <c r="E15" s="4" t="s">
        <v>20</v>
      </c>
      <c r="F15" s="23" t="s">
        <v>1</v>
      </c>
      <c r="G15" s="5" t="s">
        <v>2</v>
      </c>
      <c r="H15" s="24" t="s">
        <v>3</v>
      </c>
      <c r="I15" s="4" t="s">
        <v>20</v>
      </c>
      <c r="J15" s="23" t="s">
        <v>1</v>
      </c>
      <c r="K15" s="5" t="s">
        <v>2</v>
      </c>
      <c r="L15" s="24" t="s">
        <v>3</v>
      </c>
      <c r="M15" s="4" t="s">
        <v>20</v>
      </c>
      <c r="N15" s="57"/>
      <c r="O15" s="57"/>
      <c r="P15" s="57"/>
      <c r="Q15" s="57"/>
      <c r="R15" s="57"/>
      <c r="S15" s="57"/>
      <c r="T15" s="57"/>
    </row>
    <row r="16" spans="1:29" x14ac:dyDescent="0.2">
      <c r="A16" s="6" t="s">
        <v>4</v>
      </c>
      <c r="B16" s="7">
        <v>3263</v>
      </c>
      <c r="C16" s="10">
        <v>220</v>
      </c>
      <c r="D16" s="58">
        <v>3483</v>
      </c>
      <c r="E16" s="59">
        <v>3.4759358288770054E-2</v>
      </c>
      <c r="F16" s="60">
        <v>3131</v>
      </c>
      <c r="G16" s="10">
        <v>235</v>
      </c>
      <c r="H16" s="42">
        <v>3366</v>
      </c>
      <c r="I16" s="43">
        <v>-1.7799824919754889E-2</v>
      </c>
      <c r="J16" s="60">
        <v>3185</v>
      </c>
      <c r="K16" s="10">
        <v>242</v>
      </c>
      <c r="L16" s="58">
        <v>3427</v>
      </c>
      <c r="M16" s="59">
        <v>9.1283863368669029E-3</v>
      </c>
    </row>
    <row r="17" spans="1:57" x14ac:dyDescent="0.2">
      <c r="A17" s="16" t="s">
        <v>6</v>
      </c>
      <c r="B17" s="12">
        <v>1845</v>
      </c>
      <c r="C17" s="15">
        <v>536</v>
      </c>
      <c r="D17" s="61">
        <v>2381</v>
      </c>
      <c r="E17" s="62">
        <v>3.5667681600695958E-2</v>
      </c>
      <c r="F17" s="63">
        <v>1756</v>
      </c>
      <c r="G17" s="15">
        <v>543</v>
      </c>
      <c r="H17" s="44">
        <v>2299</v>
      </c>
      <c r="I17" s="45">
        <v>4.1685545990031714E-2</v>
      </c>
      <c r="J17" s="63">
        <v>1700</v>
      </c>
      <c r="K17" s="15">
        <v>507</v>
      </c>
      <c r="L17" s="61">
        <v>2207</v>
      </c>
      <c r="M17" s="62">
        <v>0.1023976023976024</v>
      </c>
    </row>
    <row r="18" spans="1:57" x14ac:dyDescent="0.2">
      <c r="A18" s="11" t="s">
        <v>5</v>
      </c>
      <c r="B18" s="12">
        <v>2263</v>
      </c>
      <c r="C18" s="15">
        <v>1534</v>
      </c>
      <c r="D18" s="61">
        <v>3797</v>
      </c>
      <c r="E18" s="62">
        <v>4.2559033498077978E-2</v>
      </c>
      <c r="F18" s="63">
        <v>2069</v>
      </c>
      <c r="G18" s="15">
        <v>1573</v>
      </c>
      <c r="H18" s="44">
        <v>3642</v>
      </c>
      <c r="I18" s="45">
        <v>2.9686174724342665E-2</v>
      </c>
      <c r="J18" s="63">
        <v>1978</v>
      </c>
      <c r="K18" s="15">
        <v>1559</v>
      </c>
      <c r="L18" s="61">
        <v>3537</v>
      </c>
      <c r="M18" s="62">
        <v>0.11016949152542373</v>
      </c>
    </row>
    <row r="19" spans="1:57" x14ac:dyDescent="0.2">
      <c r="A19" s="11" t="s">
        <v>7</v>
      </c>
      <c r="B19" s="12">
        <v>1326</v>
      </c>
      <c r="C19" s="15">
        <v>579</v>
      </c>
      <c r="D19" s="61">
        <v>1905</v>
      </c>
      <c r="E19" s="62">
        <v>5.0165380374862185E-2</v>
      </c>
      <c r="F19" s="63">
        <v>1209</v>
      </c>
      <c r="G19" s="15">
        <v>605</v>
      </c>
      <c r="H19" s="44">
        <v>1814</v>
      </c>
      <c r="I19" s="45">
        <v>2.9511918274687854E-2</v>
      </c>
      <c r="J19" s="63">
        <v>1120</v>
      </c>
      <c r="K19" s="15">
        <v>642</v>
      </c>
      <c r="L19" s="61">
        <v>1762</v>
      </c>
      <c r="M19" s="62">
        <v>1.8497109826589597E-2</v>
      </c>
    </row>
    <row r="20" spans="1:57" x14ac:dyDescent="0.2">
      <c r="A20" s="11" t="s">
        <v>9</v>
      </c>
      <c r="B20" s="12">
        <v>622</v>
      </c>
      <c r="C20" s="15">
        <v>87</v>
      </c>
      <c r="D20" s="61">
        <v>709</v>
      </c>
      <c r="E20" s="62">
        <v>-7.8023407022106639E-2</v>
      </c>
      <c r="F20" s="63">
        <v>669</v>
      </c>
      <c r="G20" s="15">
        <v>100</v>
      </c>
      <c r="H20" s="44">
        <v>769</v>
      </c>
      <c r="I20" s="45">
        <v>-7.4608904933814682E-2</v>
      </c>
      <c r="J20" s="63">
        <v>721</v>
      </c>
      <c r="K20" s="15">
        <v>110</v>
      </c>
      <c r="L20" s="61">
        <v>831</v>
      </c>
      <c r="M20" s="62">
        <v>-6.2076749435665914E-2</v>
      </c>
    </row>
    <row r="21" spans="1:57" x14ac:dyDescent="0.2">
      <c r="A21" s="16" t="s">
        <v>8</v>
      </c>
      <c r="B21" s="12">
        <v>706</v>
      </c>
      <c r="C21" s="15">
        <v>116</v>
      </c>
      <c r="D21" s="61">
        <v>822</v>
      </c>
      <c r="E21" s="62">
        <v>-7.246376811594203E-3</v>
      </c>
      <c r="F21" s="63">
        <v>706</v>
      </c>
      <c r="G21" s="15">
        <v>122</v>
      </c>
      <c r="H21" s="44">
        <v>828</v>
      </c>
      <c r="I21" s="45">
        <v>-0.11254019292604502</v>
      </c>
      <c r="J21" s="63">
        <v>808</v>
      </c>
      <c r="K21" s="15">
        <v>125</v>
      </c>
      <c r="L21" s="61">
        <v>933</v>
      </c>
      <c r="M21" s="62">
        <v>-0.11981132075471698</v>
      </c>
    </row>
    <row r="22" spans="1:57" x14ac:dyDescent="0.2">
      <c r="A22" s="16" t="s">
        <v>10</v>
      </c>
      <c r="B22" s="12">
        <v>1138</v>
      </c>
      <c r="C22" s="15"/>
      <c r="D22" s="61">
        <v>1138</v>
      </c>
      <c r="E22" s="62">
        <v>0.14371859296482412</v>
      </c>
      <c r="F22" s="63">
        <v>995</v>
      </c>
      <c r="G22" s="15"/>
      <c r="H22" s="44">
        <v>995</v>
      </c>
      <c r="I22" s="45">
        <v>-6.1320754716981132E-2</v>
      </c>
      <c r="J22" s="63">
        <v>1060</v>
      </c>
      <c r="K22" s="15"/>
      <c r="L22" s="61">
        <v>1060</v>
      </c>
      <c r="M22" s="62">
        <v>-4.2457091237579042E-2</v>
      </c>
    </row>
    <row r="23" spans="1:57" x14ac:dyDescent="0.2">
      <c r="A23" s="11" t="s">
        <v>11</v>
      </c>
      <c r="B23" s="12">
        <v>491</v>
      </c>
      <c r="C23" s="15"/>
      <c r="D23" s="61">
        <v>491</v>
      </c>
      <c r="E23" s="62">
        <v>-0.14756944444444445</v>
      </c>
      <c r="F23" s="63">
        <v>576</v>
      </c>
      <c r="G23" s="15"/>
      <c r="H23" s="44">
        <v>576</v>
      </c>
      <c r="I23" s="45">
        <v>-7.3954983922829579E-2</v>
      </c>
      <c r="J23" s="63">
        <v>606</v>
      </c>
      <c r="K23" s="15">
        <v>16</v>
      </c>
      <c r="L23" s="61">
        <v>622</v>
      </c>
      <c r="M23" s="62">
        <v>5.6027164685908321E-2</v>
      </c>
    </row>
    <row r="24" spans="1:57" ht="13.5" thickBot="1" x14ac:dyDescent="0.25">
      <c r="A24" s="17" t="s">
        <v>3</v>
      </c>
      <c r="B24" s="18">
        <v>11654</v>
      </c>
      <c r="C24" s="22">
        <v>3072</v>
      </c>
      <c r="D24" s="22">
        <v>14726</v>
      </c>
      <c r="E24" s="47">
        <v>3.0582965917838899E-2</v>
      </c>
      <c r="F24" s="64">
        <v>11111</v>
      </c>
      <c r="G24" s="21">
        <v>3178</v>
      </c>
      <c r="H24" s="46">
        <v>14289</v>
      </c>
      <c r="I24" s="47">
        <v>-6.2591278948466514E-3</v>
      </c>
      <c r="J24" s="64">
        <v>11178</v>
      </c>
      <c r="K24" s="21">
        <v>3201</v>
      </c>
      <c r="L24" s="22">
        <v>14379</v>
      </c>
      <c r="M24" s="47">
        <v>3.0309544282029234E-2</v>
      </c>
    </row>
    <row r="25" spans="1:57" ht="13.5" thickTop="1" x14ac:dyDescent="0.2"/>
    <row r="26" spans="1:57" ht="13.5" thickBot="1" x14ac:dyDescent="0.25">
      <c r="A26" s="1" t="s">
        <v>3</v>
      </c>
      <c r="B26" s="57"/>
      <c r="C26" s="57"/>
      <c r="D26" s="1"/>
      <c r="E26" s="1"/>
      <c r="F26" s="57"/>
      <c r="G26" s="57"/>
      <c r="H26" s="1"/>
      <c r="I26" s="1"/>
      <c r="J26" s="57"/>
      <c r="K26" s="57"/>
      <c r="L26" s="57"/>
      <c r="M26" s="57"/>
    </row>
    <row r="27" spans="1:57" ht="13.5" customHeight="1" thickTop="1" x14ac:dyDescent="0.2">
      <c r="A27" s="211"/>
      <c r="B27" s="82">
        <v>2000</v>
      </c>
      <c r="C27" s="83"/>
      <c r="D27" s="83"/>
      <c r="E27" s="84"/>
      <c r="F27" s="85">
        <v>2001</v>
      </c>
      <c r="G27" s="86"/>
      <c r="H27" s="86"/>
      <c r="I27" s="87"/>
      <c r="J27" s="82">
        <v>2002</v>
      </c>
      <c r="K27" s="83"/>
      <c r="L27" s="88"/>
      <c r="M27" s="72"/>
      <c r="N27" s="82">
        <v>2003</v>
      </c>
      <c r="O27" s="83"/>
      <c r="P27" s="88"/>
      <c r="Q27" s="72"/>
      <c r="R27" s="215">
        <v>2004</v>
      </c>
      <c r="S27" s="216"/>
      <c r="T27" s="217"/>
      <c r="U27" s="72"/>
      <c r="V27" s="215">
        <v>2005</v>
      </c>
      <c r="W27" s="216"/>
      <c r="X27" s="217"/>
      <c r="Y27" s="72"/>
      <c r="Z27" s="215">
        <v>2006</v>
      </c>
      <c r="AA27" s="216"/>
      <c r="AB27" s="217"/>
      <c r="AC27" s="72"/>
      <c r="AD27" s="215">
        <v>2007</v>
      </c>
      <c r="AE27" s="216"/>
      <c r="AF27" s="217"/>
      <c r="AG27" s="72"/>
      <c r="AH27" s="215">
        <v>2008</v>
      </c>
      <c r="AI27" s="216"/>
      <c r="AJ27" s="217"/>
      <c r="AK27" s="72"/>
      <c r="AL27" s="89">
        <v>2009</v>
      </c>
      <c r="AM27" s="90"/>
      <c r="AN27" s="91"/>
      <c r="AO27" s="72">
        <v>2009</v>
      </c>
      <c r="AP27" s="89">
        <v>2010</v>
      </c>
      <c r="AQ27" s="90"/>
      <c r="AR27" s="91"/>
      <c r="AS27" s="72">
        <v>2010</v>
      </c>
      <c r="AT27" s="89">
        <v>2011</v>
      </c>
      <c r="AU27" s="90"/>
      <c r="AV27" s="91"/>
      <c r="AW27" s="72">
        <v>2011</v>
      </c>
      <c r="AX27" s="211">
        <v>2012</v>
      </c>
      <c r="AY27" s="212"/>
      <c r="AZ27" s="213"/>
      <c r="BA27" s="92">
        <v>2012</v>
      </c>
      <c r="BB27" s="211">
        <v>2013</v>
      </c>
      <c r="BC27" s="212"/>
      <c r="BD27" s="213"/>
      <c r="BE27" s="92">
        <v>2013</v>
      </c>
    </row>
    <row r="28" spans="1:57" ht="13.5" thickBot="1" x14ac:dyDescent="0.25">
      <c r="A28" s="214"/>
      <c r="B28" s="65" t="s">
        <v>1</v>
      </c>
      <c r="C28" s="5" t="s">
        <v>2</v>
      </c>
      <c r="D28" s="24" t="s">
        <v>3</v>
      </c>
      <c r="E28" s="66" t="s">
        <v>20</v>
      </c>
      <c r="F28" s="67" t="s">
        <v>1</v>
      </c>
      <c r="G28" s="68" t="s">
        <v>2</v>
      </c>
      <c r="H28" s="68" t="s">
        <v>3</v>
      </c>
      <c r="I28" s="69" t="s">
        <v>20</v>
      </c>
      <c r="J28" s="65" t="s">
        <v>1</v>
      </c>
      <c r="K28" s="5" t="s">
        <v>2</v>
      </c>
      <c r="L28" s="3" t="s">
        <v>3</v>
      </c>
      <c r="M28" s="74" t="s">
        <v>20</v>
      </c>
      <c r="N28" s="65" t="s">
        <v>1</v>
      </c>
      <c r="O28" s="5" t="s">
        <v>2</v>
      </c>
      <c r="P28" s="3" t="s">
        <v>3</v>
      </c>
      <c r="Q28" s="74" t="s">
        <v>20</v>
      </c>
      <c r="R28" s="65" t="s">
        <v>1</v>
      </c>
      <c r="S28" s="5" t="s">
        <v>2</v>
      </c>
      <c r="T28" s="3" t="s">
        <v>3</v>
      </c>
      <c r="U28" s="74" t="s">
        <v>20</v>
      </c>
      <c r="V28" s="65" t="s">
        <v>1</v>
      </c>
      <c r="W28" s="5" t="s">
        <v>2</v>
      </c>
      <c r="X28" s="3" t="s">
        <v>3</v>
      </c>
      <c r="Y28" s="74" t="s">
        <v>20</v>
      </c>
      <c r="Z28" s="65" t="s">
        <v>1</v>
      </c>
      <c r="AA28" s="5" t="s">
        <v>2</v>
      </c>
      <c r="AB28" s="3" t="s">
        <v>3</v>
      </c>
      <c r="AC28" s="74" t="s">
        <v>20</v>
      </c>
      <c r="AD28" s="65" t="s">
        <v>1</v>
      </c>
      <c r="AE28" s="5" t="s">
        <v>2</v>
      </c>
      <c r="AF28" s="3" t="s">
        <v>3</v>
      </c>
      <c r="AG28" s="74" t="s">
        <v>20</v>
      </c>
      <c r="AH28" s="65" t="s">
        <v>1</v>
      </c>
      <c r="AI28" s="5" t="s">
        <v>2</v>
      </c>
      <c r="AJ28" s="3" t="s">
        <v>3</v>
      </c>
      <c r="AK28" s="74" t="s">
        <v>20</v>
      </c>
      <c r="AL28" s="2" t="s">
        <v>1</v>
      </c>
      <c r="AM28" s="5" t="s">
        <v>2</v>
      </c>
      <c r="AN28" s="4" t="s">
        <v>3</v>
      </c>
      <c r="AO28" s="74" t="s">
        <v>20</v>
      </c>
      <c r="AP28" s="2" t="s">
        <v>1</v>
      </c>
      <c r="AQ28" s="5" t="s">
        <v>2</v>
      </c>
      <c r="AR28" s="4" t="s">
        <v>3</v>
      </c>
      <c r="AS28" s="74" t="s">
        <v>20</v>
      </c>
      <c r="AT28" s="2" t="s">
        <v>1</v>
      </c>
      <c r="AU28" s="5" t="s">
        <v>2</v>
      </c>
      <c r="AV28" s="4" t="s">
        <v>3</v>
      </c>
      <c r="AW28" s="74" t="s">
        <v>20</v>
      </c>
      <c r="AX28" s="2" t="s">
        <v>1</v>
      </c>
      <c r="AY28" s="5" t="s">
        <v>2</v>
      </c>
      <c r="AZ28" s="4" t="s">
        <v>3</v>
      </c>
      <c r="BA28" s="93" t="s">
        <v>20</v>
      </c>
      <c r="BB28" s="2" t="s">
        <v>1</v>
      </c>
      <c r="BC28" s="5" t="s">
        <v>2</v>
      </c>
      <c r="BD28" s="4" t="s">
        <v>3</v>
      </c>
      <c r="BE28" s="93" t="s">
        <v>20</v>
      </c>
    </row>
    <row r="29" spans="1:57" x14ac:dyDescent="0.2">
      <c r="A29" s="6" t="s">
        <v>4</v>
      </c>
      <c r="B29" s="48">
        <v>3414</v>
      </c>
      <c r="C29" s="49">
        <v>202</v>
      </c>
      <c r="D29" s="49">
        <v>3616</v>
      </c>
      <c r="E29" s="50">
        <f>(D29-D16)/D16</f>
        <v>3.8185472293999427E-2</v>
      </c>
      <c r="F29" s="51">
        <v>3708</v>
      </c>
      <c r="G29" s="52">
        <v>238</v>
      </c>
      <c r="H29" s="52">
        <v>3946</v>
      </c>
      <c r="I29" s="70">
        <f>(H29-D29)/D29</f>
        <v>9.1261061946902658E-2</v>
      </c>
      <c r="J29" s="75">
        <v>3811</v>
      </c>
      <c r="K29" s="76">
        <v>250</v>
      </c>
      <c r="L29" s="76">
        <v>4061</v>
      </c>
      <c r="M29" s="73">
        <f>(L29-H29)/H29</f>
        <v>2.914343639128231E-2</v>
      </c>
      <c r="N29" s="75">
        <v>4044</v>
      </c>
      <c r="O29" s="76">
        <v>292</v>
      </c>
      <c r="P29" s="76">
        <v>4336</v>
      </c>
      <c r="Q29" s="73">
        <f>(P29-L29)/L29</f>
        <v>6.7717311007141096E-2</v>
      </c>
      <c r="R29" s="75">
        <v>4213</v>
      </c>
      <c r="S29" s="76">
        <v>337</v>
      </c>
      <c r="T29" s="76">
        <v>4549</v>
      </c>
      <c r="U29" s="73">
        <f>(T29-P29)/P29</f>
        <v>4.9123616236162362E-2</v>
      </c>
      <c r="V29" s="75">
        <v>4402</v>
      </c>
      <c r="W29" s="76">
        <v>380</v>
      </c>
      <c r="X29" s="76">
        <v>4783</v>
      </c>
      <c r="Y29" s="73">
        <f>(X29-T29)/T29</f>
        <v>5.1439876896021107E-2</v>
      </c>
      <c r="Z29" s="75">
        <v>4436</v>
      </c>
      <c r="AA29" s="76">
        <v>382</v>
      </c>
      <c r="AB29" s="76">
        <v>4818</v>
      </c>
      <c r="AC29" s="73">
        <f>(AB29-X29)/X29</f>
        <v>7.317583106836713E-3</v>
      </c>
      <c r="AD29" s="75">
        <v>4548</v>
      </c>
      <c r="AE29" s="76">
        <v>369</v>
      </c>
      <c r="AF29" s="76">
        <f>SUM(AD29:AE29)</f>
        <v>4917</v>
      </c>
      <c r="AG29" s="73">
        <f>(AF29-AB29)/AB29</f>
        <v>2.0547945205479451E-2</v>
      </c>
      <c r="AH29" s="75">
        <f>'Full and Part Time'!B34</f>
        <v>4793</v>
      </c>
      <c r="AI29" s="76">
        <f>'Full and Part Time'!C34</f>
        <v>342</v>
      </c>
      <c r="AJ29" s="76">
        <f t="shared" ref="AJ29:AJ37" si="1">AH29+AI29</f>
        <v>5135</v>
      </c>
      <c r="AK29" s="73">
        <f>(AJ29-AF29)/AF29</f>
        <v>4.433597722188326E-2</v>
      </c>
      <c r="AL29" s="7">
        <f>'Full and Part Time'!E34</f>
        <v>5144</v>
      </c>
      <c r="AM29" s="8">
        <f>'Full and Part Time'!F34</f>
        <v>391</v>
      </c>
      <c r="AN29" s="9">
        <f t="shared" ref="AN29:AN37" si="2">AL29+AM29</f>
        <v>5535</v>
      </c>
      <c r="AO29" s="73">
        <f>(AN29-AJ29)/AJ29</f>
        <v>7.7896786757546257E-2</v>
      </c>
      <c r="AP29" s="7">
        <f>'Full and Part Time'!H34</f>
        <v>5711</v>
      </c>
      <c r="AQ29" s="8">
        <f>'Full and Part Time'!I34</f>
        <v>417</v>
      </c>
      <c r="AR29" s="9">
        <f t="shared" ref="AR29:AR37" si="3">AP29+AQ29</f>
        <v>6128</v>
      </c>
      <c r="AS29" s="26">
        <f>(AR29-AN29)/AN29</f>
        <v>0.10713640469738031</v>
      </c>
      <c r="AT29" s="7">
        <f>'Full and Part Time'!K34</f>
        <v>5914</v>
      </c>
      <c r="AU29" s="8">
        <f>'Full and Part Time'!L34</f>
        <v>423</v>
      </c>
      <c r="AV29" s="9">
        <f t="shared" ref="AV29:AV37" si="4">AT29+AU29</f>
        <v>6337</v>
      </c>
      <c r="AW29" s="26">
        <f>(AV29-AR29)/AR29</f>
        <v>3.4105744125326368E-2</v>
      </c>
      <c r="AX29" s="7">
        <f>'Full and Part Time'!N34</f>
        <v>6111</v>
      </c>
      <c r="AY29" s="8">
        <f>'Full and Part Time'!O34</f>
        <v>435</v>
      </c>
      <c r="AZ29" s="9">
        <f t="shared" ref="AZ29:AZ37" si="5">AX29+AY29</f>
        <v>6546</v>
      </c>
      <c r="BA29" s="26">
        <f t="shared" ref="BA29:BA37" si="6">(AZ29-AV29)/AV29</f>
        <v>3.2980905791383935E-2</v>
      </c>
      <c r="BB29" s="7">
        <f>'Full and Part Time'!Q34</f>
        <v>6389</v>
      </c>
      <c r="BC29" s="8">
        <f>'Full and Part Time'!R34</f>
        <v>455</v>
      </c>
      <c r="BD29" s="9">
        <f t="shared" ref="BD29:BD37" si="7">BB29+BC29</f>
        <v>6844</v>
      </c>
      <c r="BE29" s="26">
        <f t="shared" ref="BE29:BE37" si="8">(BD29-AZ29)/AZ29</f>
        <v>4.5523984112435072E-2</v>
      </c>
    </row>
    <row r="30" spans="1:57" x14ac:dyDescent="0.2">
      <c r="A30" s="16" t="s">
        <v>6</v>
      </c>
      <c r="B30" s="51">
        <v>1933</v>
      </c>
      <c r="C30" s="52">
        <v>556</v>
      </c>
      <c r="D30" s="52">
        <v>2489</v>
      </c>
      <c r="E30" s="53">
        <f t="shared" ref="E30:E37" si="9">(D30-D17)/D17</f>
        <v>4.535909281814364E-2</v>
      </c>
      <c r="F30" s="51">
        <v>1998</v>
      </c>
      <c r="G30" s="52">
        <v>536</v>
      </c>
      <c r="H30" s="52">
        <v>2534</v>
      </c>
      <c r="I30" s="70">
        <f>(H30-D30)/D30</f>
        <v>1.8079550020088389E-2</v>
      </c>
      <c r="J30" s="77">
        <v>2080</v>
      </c>
      <c r="K30" s="78">
        <v>523</v>
      </c>
      <c r="L30" s="78">
        <v>2603</v>
      </c>
      <c r="M30" s="53">
        <f>(L30-H30)/H30</f>
        <v>2.7229676400947121E-2</v>
      </c>
      <c r="N30" s="77">
        <v>2217</v>
      </c>
      <c r="O30" s="78">
        <v>623</v>
      </c>
      <c r="P30" s="78">
        <v>2840</v>
      </c>
      <c r="Q30" s="53">
        <f>(P30-L30)/L30</f>
        <v>9.1048789857856319E-2</v>
      </c>
      <c r="R30" s="77">
        <v>2190</v>
      </c>
      <c r="S30" s="78">
        <v>579</v>
      </c>
      <c r="T30" s="78">
        <v>2769</v>
      </c>
      <c r="U30" s="53">
        <f t="shared" ref="U30:U37" si="10">(T30-P30)/P30</f>
        <v>-2.5000000000000001E-2</v>
      </c>
      <c r="V30" s="77">
        <v>2253</v>
      </c>
      <c r="W30" s="78">
        <v>574</v>
      </c>
      <c r="X30" s="78">
        <v>2827</v>
      </c>
      <c r="Y30" s="53">
        <f t="shared" ref="Y30:Y37" si="11">(X30-T30)/T30</f>
        <v>2.0946189960274468E-2</v>
      </c>
      <c r="Z30" s="77">
        <v>2228</v>
      </c>
      <c r="AA30" s="78">
        <v>563</v>
      </c>
      <c r="AB30" s="78">
        <v>2791</v>
      </c>
      <c r="AC30" s="53">
        <f t="shared" ref="AC30:AC37" si="12">(AB30-X30)/X30</f>
        <v>-1.2734347364697559E-2</v>
      </c>
      <c r="AD30" s="77">
        <v>2187</v>
      </c>
      <c r="AE30" s="78">
        <v>545</v>
      </c>
      <c r="AF30" s="78">
        <f t="shared" ref="AF30:AF37" si="13">AD30+AE30</f>
        <v>2732</v>
      </c>
      <c r="AG30" s="53">
        <f t="shared" ref="AG30:AG37" si="14">(AF30-AB30)/AB30</f>
        <v>-2.1139376567538518E-2</v>
      </c>
      <c r="AH30" s="77">
        <f>'Full and Part Time'!B35</f>
        <v>2160</v>
      </c>
      <c r="AI30" s="78">
        <f>'Full and Part Time'!C35</f>
        <v>503</v>
      </c>
      <c r="AJ30" s="78">
        <f t="shared" si="1"/>
        <v>2663</v>
      </c>
      <c r="AK30" s="53">
        <f t="shared" ref="AK30:AK37" si="15">(AJ30-AF30)/AF30</f>
        <v>-2.5256222547584188E-2</v>
      </c>
      <c r="AL30" s="12">
        <f>'Full and Part Time'!E35</f>
        <v>2109</v>
      </c>
      <c r="AM30" s="13">
        <f>'Full and Part Time'!F35</f>
        <v>488</v>
      </c>
      <c r="AN30" s="14">
        <f t="shared" si="2"/>
        <v>2597</v>
      </c>
      <c r="AO30" s="53">
        <f t="shared" ref="AO30:AO37" si="16">(AN30-AJ30)/AJ30</f>
        <v>-2.4784078107397672E-2</v>
      </c>
      <c r="AP30" s="12">
        <f>'Full and Part Time'!H35</f>
        <v>2068</v>
      </c>
      <c r="AQ30" s="13">
        <f>'Full and Part Time'!I35</f>
        <v>478</v>
      </c>
      <c r="AR30" s="14">
        <f t="shared" si="3"/>
        <v>2546</v>
      </c>
      <c r="AS30" s="27">
        <f t="shared" ref="AS30:AS37" si="17">(AR30-AN30)/AN30</f>
        <v>-1.9638043896804003E-2</v>
      </c>
      <c r="AT30" s="12">
        <f>'Full and Part Time'!K35</f>
        <v>2069</v>
      </c>
      <c r="AU30" s="13">
        <f>'Full and Part Time'!L35</f>
        <v>422</v>
      </c>
      <c r="AV30" s="14">
        <f t="shared" si="4"/>
        <v>2491</v>
      </c>
      <c r="AW30" s="27">
        <f t="shared" ref="AW30:AW37" si="18">(AV30-AR30)/AR30</f>
        <v>-2.1602513747054203E-2</v>
      </c>
      <c r="AX30" s="12">
        <f>'Full and Part Time'!N35</f>
        <v>2092</v>
      </c>
      <c r="AY30" s="13">
        <f>'Full and Part Time'!O35</f>
        <v>418</v>
      </c>
      <c r="AZ30" s="14">
        <f t="shared" si="5"/>
        <v>2510</v>
      </c>
      <c r="BA30" s="27">
        <f t="shared" si="6"/>
        <v>7.6274588518667205E-3</v>
      </c>
      <c r="BB30" s="12">
        <f>'Full and Part Time'!Q35</f>
        <v>2216</v>
      </c>
      <c r="BC30" s="13">
        <f>'Full and Part Time'!R35</f>
        <v>411</v>
      </c>
      <c r="BD30" s="14">
        <f t="shared" si="7"/>
        <v>2627</v>
      </c>
      <c r="BE30" s="27">
        <f t="shared" si="8"/>
        <v>4.6613545816733069E-2</v>
      </c>
    </row>
    <row r="31" spans="1:57" x14ac:dyDescent="0.2">
      <c r="A31" s="11" t="s">
        <v>5</v>
      </c>
      <c r="B31" s="51">
        <v>2278</v>
      </c>
      <c r="C31" s="52">
        <v>1621</v>
      </c>
      <c r="D31" s="52">
        <v>3899</v>
      </c>
      <c r="E31" s="53">
        <f t="shared" si="9"/>
        <v>2.6863313141954174E-2</v>
      </c>
      <c r="F31" s="51">
        <v>2378</v>
      </c>
      <c r="G31" s="52">
        <v>1705</v>
      </c>
      <c r="H31" s="52">
        <v>4083</v>
      </c>
      <c r="I31" s="70">
        <f t="shared" ref="I31:I37" si="19">(H31-D31)/D31</f>
        <v>4.7191587586560654E-2</v>
      </c>
      <c r="J31" s="77">
        <v>2325</v>
      </c>
      <c r="K31" s="78">
        <v>1698</v>
      </c>
      <c r="L31" s="78">
        <v>4023</v>
      </c>
      <c r="M31" s="53">
        <f t="shared" ref="M31:M37" si="20">(L31-H31)/H31</f>
        <v>-1.4695077149155033E-2</v>
      </c>
      <c r="N31" s="77">
        <v>2293</v>
      </c>
      <c r="O31" s="78">
        <v>1765</v>
      </c>
      <c r="P31" s="78">
        <v>4058</v>
      </c>
      <c r="Q31" s="53">
        <f t="shared" ref="Q31:Q37" si="21">(P31-L31)/L31</f>
        <v>8.6999751429281628E-3</v>
      </c>
      <c r="R31" s="77">
        <v>2166</v>
      </c>
      <c r="S31" s="78">
        <v>1928</v>
      </c>
      <c r="T31" s="78">
        <v>4095</v>
      </c>
      <c r="U31" s="53">
        <f t="shared" si="10"/>
        <v>9.1177920157713161E-3</v>
      </c>
      <c r="V31" s="77">
        <v>1956</v>
      </c>
      <c r="W31" s="78">
        <v>1985</v>
      </c>
      <c r="X31" s="78">
        <v>3941</v>
      </c>
      <c r="Y31" s="53">
        <f t="shared" si="11"/>
        <v>-3.7606837606837605E-2</v>
      </c>
      <c r="Z31" s="77">
        <v>1747</v>
      </c>
      <c r="AA31" s="78">
        <v>2105</v>
      </c>
      <c r="AB31" s="78">
        <v>3852</v>
      </c>
      <c r="AC31" s="53">
        <f t="shared" si="12"/>
        <v>-2.2583100735853845E-2</v>
      </c>
      <c r="AD31" s="77">
        <v>1503</v>
      </c>
      <c r="AE31" s="78">
        <v>1975</v>
      </c>
      <c r="AF31" s="78">
        <f t="shared" si="13"/>
        <v>3478</v>
      </c>
      <c r="AG31" s="53">
        <f t="shared" si="14"/>
        <v>-9.7092419522326071E-2</v>
      </c>
      <c r="AH31" s="77">
        <f>'Full and Part Time'!B36</f>
        <v>1414</v>
      </c>
      <c r="AI31" s="78">
        <f>'Full and Part Time'!C36</f>
        <v>1860</v>
      </c>
      <c r="AJ31" s="78">
        <f t="shared" si="1"/>
        <v>3274</v>
      </c>
      <c r="AK31" s="53">
        <f t="shared" si="15"/>
        <v>-5.8654399079930995E-2</v>
      </c>
      <c r="AL31" s="12">
        <f>'Full and Part Time'!E36</f>
        <v>1394</v>
      </c>
      <c r="AM31" s="13">
        <f>'Full and Part Time'!F36</f>
        <v>1673</v>
      </c>
      <c r="AN31" s="14">
        <f t="shared" si="2"/>
        <v>3067</v>
      </c>
      <c r="AO31" s="53">
        <f t="shared" si="16"/>
        <v>-6.3225412339645695E-2</v>
      </c>
      <c r="AP31" s="12">
        <f>'Full and Part Time'!H36</f>
        <v>1368</v>
      </c>
      <c r="AQ31" s="13">
        <f>'Full and Part Time'!I36</f>
        <v>1539</v>
      </c>
      <c r="AR31" s="14">
        <f t="shared" si="3"/>
        <v>2907</v>
      </c>
      <c r="AS31" s="27">
        <f t="shared" si="17"/>
        <v>-5.2168242582328009E-2</v>
      </c>
      <c r="AT31" s="12">
        <f>'Full and Part Time'!K36</f>
        <v>1291</v>
      </c>
      <c r="AU31" s="13">
        <f>'Full and Part Time'!L36</f>
        <v>1546</v>
      </c>
      <c r="AV31" s="14">
        <f t="shared" si="4"/>
        <v>2837</v>
      </c>
      <c r="AW31" s="27">
        <f t="shared" si="18"/>
        <v>-2.4079807361541108E-2</v>
      </c>
      <c r="AX31" s="12">
        <f>'Full and Part Time'!N36</f>
        <v>1251</v>
      </c>
      <c r="AY31" s="13">
        <f>'Full and Part Time'!O36</f>
        <v>1472</v>
      </c>
      <c r="AZ31" s="14">
        <f t="shared" si="5"/>
        <v>2723</v>
      </c>
      <c r="BA31" s="27">
        <f t="shared" si="6"/>
        <v>-4.0183292210081073E-2</v>
      </c>
      <c r="BB31" s="12">
        <f>'Full and Part Time'!Q36</f>
        <v>1193</v>
      </c>
      <c r="BC31" s="13">
        <f>'Full and Part Time'!R36</f>
        <v>1343</v>
      </c>
      <c r="BD31" s="14">
        <f t="shared" si="7"/>
        <v>2536</v>
      </c>
      <c r="BE31" s="27">
        <f t="shared" si="8"/>
        <v>-6.8674256334924716E-2</v>
      </c>
    </row>
    <row r="32" spans="1:57" x14ac:dyDescent="0.2">
      <c r="A32" s="11" t="s">
        <v>7</v>
      </c>
      <c r="B32" s="51">
        <v>1382</v>
      </c>
      <c r="C32" s="52">
        <v>653</v>
      </c>
      <c r="D32" s="52">
        <v>2035</v>
      </c>
      <c r="E32" s="53">
        <f t="shared" si="9"/>
        <v>6.8241469816272965E-2</v>
      </c>
      <c r="F32" s="51">
        <v>1414</v>
      </c>
      <c r="G32" s="52">
        <v>648</v>
      </c>
      <c r="H32" s="52">
        <v>2062</v>
      </c>
      <c r="I32" s="70">
        <f t="shared" si="19"/>
        <v>1.3267813267813268E-2</v>
      </c>
      <c r="J32" s="77">
        <v>1417</v>
      </c>
      <c r="K32" s="78">
        <v>689</v>
      </c>
      <c r="L32" s="78">
        <v>2106</v>
      </c>
      <c r="M32" s="53">
        <f t="shared" si="20"/>
        <v>2.133850630455868E-2</v>
      </c>
      <c r="N32" s="77">
        <v>1326</v>
      </c>
      <c r="O32" s="78">
        <v>643</v>
      </c>
      <c r="P32" s="78">
        <v>1969</v>
      </c>
      <c r="Q32" s="53">
        <f t="shared" si="21"/>
        <v>-6.5052231718898387E-2</v>
      </c>
      <c r="R32" s="77">
        <v>1182</v>
      </c>
      <c r="S32" s="78">
        <v>600</v>
      </c>
      <c r="T32" s="78">
        <v>1782</v>
      </c>
      <c r="U32" s="53">
        <f t="shared" si="10"/>
        <v>-9.4972067039106142E-2</v>
      </c>
      <c r="V32" s="77">
        <v>1103</v>
      </c>
      <c r="W32" s="78">
        <v>560</v>
      </c>
      <c r="X32" s="78">
        <v>1663</v>
      </c>
      <c r="Y32" s="53">
        <f t="shared" si="11"/>
        <v>-6.6778900112233447E-2</v>
      </c>
      <c r="Z32" s="77">
        <v>1022</v>
      </c>
      <c r="AA32" s="78">
        <v>547</v>
      </c>
      <c r="AB32" s="78">
        <v>1569</v>
      </c>
      <c r="AC32" s="53">
        <f t="shared" si="12"/>
        <v>-5.652435357787132E-2</v>
      </c>
      <c r="AD32" s="77">
        <v>926</v>
      </c>
      <c r="AE32" s="78">
        <v>506</v>
      </c>
      <c r="AF32" s="78">
        <f t="shared" si="13"/>
        <v>1432</v>
      </c>
      <c r="AG32" s="53">
        <f t="shared" si="14"/>
        <v>-8.7316762268961123E-2</v>
      </c>
      <c r="AH32" s="77">
        <f>'Full and Part Time'!B37</f>
        <v>957</v>
      </c>
      <c r="AI32" s="78">
        <f>'Full and Part Time'!C37</f>
        <v>448</v>
      </c>
      <c r="AJ32" s="78">
        <f t="shared" si="1"/>
        <v>1405</v>
      </c>
      <c r="AK32" s="53">
        <f t="shared" si="15"/>
        <v>-1.8854748603351956E-2</v>
      </c>
      <c r="AL32" s="12">
        <f>'Full and Part Time'!E37</f>
        <v>943</v>
      </c>
      <c r="AM32" s="13">
        <f>'Full and Part Time'!F37</f>
        <v>394</v>
      </c>
      <c r="AN32" s="14">
        <f t="shared" si="2"/>
        <v>1337</v>
      </c>
      <c r="AO32" s="53">
        <f t="shared" si="16"/>
        <v>-4.8398576512455514E-2</v>
      </c>
      <c r="AP32" s="12">
        <f>'Full and Part Time'!H37</f>
        <v>949</v>
      </c>
      <c r="AQ32" s="13">
        <f>'Full and Part Time'!I37</f>
        <v>391</v>
      </c>
      <c r="AR32" s="14">
        <f t="shared" si="3"/>
        <v>1340</v>
      </c>
      <c r="AS32" s="27">
        <f t="shared" si="17"/>
        <v>2.243829468960359E-3</v>
      </c>
      <c r="AT32" s="12">
        <f>'Full and Part Time'!K37</f>
        <v>1014</v>
      </c>
      <c r="AU32" s="13">
        <f>'Full and Part Time'!L37</f>
        <v>415</v>
      </c>
      <c r="AV32" s="14">
        <f t="shared" si="4"/>
        <v>1429</v>
      </c>
      <c r="AW32" s="27">
        <f t="shared" si="18"/>
        <v>6.64179104477612E-2</v>
      </c>
      <c r="AX32" s="12">
        <f>'Full and Part Time'!N37</f>
        <v>1196</v>
      </c>
      <c r="AY32" s="13">
        <f>'Full and Part Time'!O37</f>
        <v>473</v>
      </c>
      <c r="AZ32" s="14">
        <f t="shared" si="5"/>
        <v>1669</v>
      </c>
      <c r="BA32" s="27">
        <f t="shared" si="6"/>
        <v>0.16794961511546536</v>
      </c>
      <c r="BB32" s="12">
        <f>'Full and Part Time'!Q37</f>
        <v>1395</v>
      </c>
      <c r="BC32" s="13">
        <f>'Full and Part Time'!R37</f>
        <v>538</v>
      </c>
      <c r="BD32" s="14">
        <f t="shared" si="7"/>
        <v>1933</v>
      </c>
      <c r="BE32" s="27">
        <f t="shared" si="8"/>
        <v>0.15817855002995806</v>
      </c>
    </row>
    <row r="33" spans="1:57" x14ac:dyDescent="0.2">
      <c r="A33" s="11" t="s">
        <v>9</v>
      </c>
      <c r="B33" s="51">
        <v>519</v>
      </c>
      <c r="C33" s="52">
        <v>84</v>
      </c>
      <c r="D33" s="52">
        <v>603</v>
      </c>
      <c r="E33" s="53">
        <f t="shared" si="9"/>
        <v>-0.14950634696755993</v>
      </c>
      <c r="F33" s="51">
        <v>469</v>
      </c>
      <c r="G33" s="52">
        <v>92</v>
      </c>
      <c r="H33" s="52">
        <v>561</v>
      </c>
      <c r="I33" s="70">
        <f t="shared" si="19"/>
        <v>-6.965174129353234E-2</v>
      </c>
      <c r="J33" s="77">
        <v>426</v>
      </c>
      <c r="K33" s="78">
        <v>134</v>
      </c>
      <c r="L33" s="78">
        <v>560</v>
      </c>
      <c r="M33" s="53">
        <f t="shared" si="20"/>
        <v>-1.7825311942959001E-3</v>
      </c>
      <c r="N33" s="77">
        <v>451</v>
      </c>
      <c r="O33" s="78">
        <v>171</v>
      </c>
      <c r="P33" s="78">
        <v>622</v>
      </c>
      <c r="Q33" s="53">
        <f t="shared" si="21"/>
        <v>0.11071428571428571</v>
      </c>
      <c r="R33" s="77">
        <v>553</v>
      </c>
      <c r="S33" s="78">
        <v>191</v>
      </c>
      <c r="T33" s="78">
        <v>744</v>
      </c>
      <c r="U33" s="53">
        <f t="shared" si="10"/>
        <v>0.19614147909967847</v>
      </c>
      <c r="V33" s="77">
        <v>681</v>
      </c>
      <c r="W33" s="78">
        <v>234</v>
      </c>
      <c r="X33" s="78">
        <v>915</v>
      </c>
      <c r="Y33" s="53">
        <f t="shared" si="11"/>
        <v>0.22983870967741934</v>
      </c>
      <c r="Z33" s="77">
        <v>890</v>
      </c>
      <c r="AA33" s="78">
        <v>247</v>
      </c>
      <c r="AB33" s="78">
        <v>1137</v>
      </c>
      <c r="AC33" s="53">
        <f t="shared" si="12"/>
        <v>0.24262295081967214</v>
      </c>
      <c r="AD33" s="77">
        <v>1025</v>
      </c>
      <c r="AE33" s="78">
        <v>252</v>
      </c>
      <c r="AF33" s="78">
        <f t="shared" si="13"/>
        <v>1277</v>
      </c>
      <c r="AG33" s="53">
        <f t="shared" si="14"/>
        <v>0.12313104661389622</v>
      </c>
      <c r="AH33" s="77">
        <f>'Full and Part Time'!B38</f>
        <v>1162</v>
      </c>
      <c r="AI33" s="78">
        <f>'Full and Part Time'!C38</f>
        <v>268</v>
      </c>
      <c r="AJ33" s="78">
        <f t="shared" si="1"/>
        <v>1430</v>
      </c>
      <c r="AK33" s="53">
        <f t="shared" si="15"/>
        <v>0.11981205951448708</v>
      </c>
      <c r="AL33" s="12">
        <f>'Full and Part Time'!E38</f>
        <v>1461</v>
      </c>
      <c r="AM33" s="13">
        <f>'Full and Part Time'!F38</f>
        <v>280</v>
      </c>
      <c r="AN33" s="14">
        <f t="shared" si="2"/>
        <v>1741</v>
      </c>
      <c r="AO33" s="53">
        <f t="shared" si="16"/>
        <v>0.21748251748251748</v>
      </c>
      <c r="AP33" s="12">
        <f>'Full and Part Time'!H38</f>
        <v>1690</v>
      </c>
      <c r="AQ33" s="13">
        <f>'Full and Part Time'!I38</f>
        <v>289</v>
      </c>
      <c r="AR33" s="14">
        <f t="shared" si="3"/>
        <v>1979</v>
      </c>
      <c r="AS33" s="27">
        <f t="shared" si="17"/>
        <v>0.13670304422745549</v>
      </c>
      <c r="AT33" s="12">
        <f>'Full and Part Time'!K38</f>
        <v>1801</v>
      </c>
      <c r="AU33" s="13">
        <f>'Full and Part Time'!L38</f>
        <v>250</v>
      </c>
      <c r="AV33" s="14">
        <f t="shared" si="4"/>
        <v>2051</v>
      </c>
      <c r="AW33" s="27">
        <f t="shared" si="18"/>
        <v>3.6382011116725621E-2</v>
      </c>
      <c r="AX33" s="12">
        <f>'Full and Part Time'!N38</f>
        <v>1979</v>
      </c>
      <c r="AY33" s="13">
        <f>'Full and Part Time'!O38</f>
        <v>241</v>
      </c>
      <c r="AZ33" s="14">
        <f t="shared" si="5"/>
        <v>2220</v>
      </c>
      <c r="BA33" s="27">
        <f t="shared" si="6"/>
        <v>8.2398829839102877E-2</v>
      </c>
      <c r="BB33" s="12">
        <f>'Full and Part Time'!Q38</f>
        <v>2072</v>
      </c>
      <c r="BC33" s="13">
        <f>'Full and Part Time'!R38</f>
        <v>260</v>
      </c>
      <c r="BD33" s="14">
        <f t="shared" si="7"/>
        <v>2332</v>
      </c>
      <c r="BE33" s="27">
        <f t="shared" si="8"/>
        <v>5.0450450450450449E-2</v>
      </c>
    </row>
    <row r="34" spans="1:57" x14ac:dyDescent="0.2">
      <c r="A34" s="16" t="s">
        <v>8</v>
      </c>
      <c r="B34" s="51">
        <v>601</v>
      </c>
      <c r="C34" s="52">
        <v>116</v>
      </c>
      <c r="D34" s="52">
        <v>717</v>
      </c>
      <c r="E34" s="53">
        <f t="shared" si="9"/>
        <v>-0.12773722627737227</v>
      </c>
      <c r="F34" s="51">
        <v>674</v>
      </c>
      <c r="G34" s="52">
        <v>127</v>
      </c>
      <c r="H34" s="52">
        <v>801</v>
      </c>
      <c r="I34" s="70">
        <f>(H34-D34)/D34</f>
        <v>0.11715481171548117</v>
      </c>
      <c r="J34" s="77">
        <v>738</v>
      </c>
      <c r="K34" s="78">
        <v>131</v>
      </c>
      <c r="L34" s="78">
        <v>869</v>
      </c>
      <c r="M34" s="53">
        <f>(L34-H34)/H34</f>
        <v>8.4893882646691635E-2</v>
      </c>
      <c r="N34" s="77">
        <v>878</v>
      </c>
      <c r="O34" s="78">
        <v>123</v>
      </c>
      <c r="P34" s="78">
        <v>1001</v>
      </c>
      <c r="Q34" s="53">
        <f>(P34-L34)/L34</f>
        <v>0.15189873417721519</v>
      </c>
      <c r="R34" s="77">
        <v>1115</v>
      </c>
      <c r="S34" s="78">
        <v>152</v>
      </c>
      <c r="T34" s="78">
        <v>1267</v>
      </c>
      <c r="U34" s="53">
        <f t="shared" si="10"/>
        <v>0.26573426573426573</v>
      </c>
      <c r="V34" s="77">
        <v>1339</v>
      </c>
      <c r="W34" s="78">
        <v>158</v>
      </c>
      <c r="X34" s="78">
        <v>1497</v>
      </c>
      <c r="Y34" s="53">
        <f t="shared" si="11"/>
        <v>0.18153117600631413</v>
      </c>
      <c r="Z34" s="77">
        <v>1591</v>
      </c>
      <c r="AA34" s="78">
        <v>192</v>
      </c>
      <c r="AB34" s="78">
        <v>1783</v>
      </c>
      <c r="AC34" s="53">
        <f t="shared" si="12"/>
        <v>0.19104876419505679</v>
      </c>
      <c r="AD34" s="77">
        <v>1757</v>
      </c>
      <c r="AE34" s="78">
        <v>213</v>
      </c>
      <c r="AF34" s="78">
        <f t="shared" si="13"/>
        <v>1970</v>
      </c>
      <c r="AG34" s="53">
        <f t="shared" si="14"/>
        <v>0.10487941671340438</v>
      </c>
      <c r="AH34" s="77">
        <f>'Full and Part Time'!B39</f>
        <v>1991</v>
      </c>
      <c r="AI34" s="78">
        <f>'Full and Part Time'!C39</f>
        <v>231</v>
      </c>
      <c r="AJ34" s="78">
        <f t="shared" si="1"/>
        <v>2222</v>
      </c>
      <c r="AK34" s="53">
        <f t="shared" si="15"/>
        <v>0.12791878172588833</v>
      </c>
      <c r="AL34" s="12">
        <f>'Full and Part Time'!E39</f>
        <v>2094</v>
      </c>
      <c r="AM34" s="13">
        <f>'Full and Part Time'!F39</f>
        <v>292</v>
      </c>
      <c r="AN34" s="14">
        <f t="shared" si="2"/>
        <v>2386</v>
      </c>
      <c r="AO34" s="53">
        <f t="shared" si="16"/>
        <v>7.3807380738073802E-2</v>
      </c>
      <c r="AP34" s="12">
        <f>'Full and Part Time'!H39</f>
        <v>1794</v>
      </c>
      <c r="AQ34" s="13">
        <f>'Full and Part Time'!I39</f>
        <v>300</v>
      </c>
      <c r="AR34" s="14">
        <f t="shared" si="3"/>
        <v>2094</v>
      </c>
      <c r="AS34" s="27">
        <f t="shared" si="17"/>
        <v>-0.12238055322715842</v>
      </c>
      <c r="AT34" s="12">
        <f>'Full and Part Time'!K39</f>
        <v>1786</v>
      </c>
      <c r="AU34" s="13">
        <f>'Full and Part Time'!L39</f>
        <v>321</v>
      </c>
      <c r="AV34" s="14">
        <f t="shared" si="4"/>
        <v>2107</v>
      </c>
      <c r="AW34" s="27">
        <f t="shared" si="18"/>
        <v>6.2082139446036294E-3</v>
      </c>
      <c r="AX34" s="12">
        <f>'Full and Part Time'!N39</f>
        <v>1725</v>
      </c>
      <c r="AY34" s="13">
        <f>'Full and Part Time'!O39</f>
        <v>287</v>
      </c>
      <c r="AZ34" s="14">
        <f t="shared" si="5"/>
        <v>2012</v>
      </c>
      <c r="BA34" s="27">
        <f t="shared" si="6"/>
        <v>-4.5087802562885616E-2</v>
      </c>
      <c r="BB34" s="12">
        <f>'Full and Part Time'!Q39</f>
        <v>1636</v>
      </c>
      <c r="BC34" s="13">
        <f>'Full and Part Time'!R39</f>
        <v>258</v>
      </c>
      <c r="BD34" s="14">
        <f t="shared" si="7"/>
        <v>1894</v>
      </c>
      <c r="BE34" s="27">
        <f t="shared" si="8"/>
        <v>-5.8648111332007952E-2</v>
      </c>
    </row>
    <row r="35" spans="1:57" x14ac:dyDescent="0.2">
      <c r="A35" s="16" t="s">
        <v>10</v>
      </c>
      <c r="B35" s="51">
        <v>1273</v>
      </c>
      <c r="C35" s="52"/>
      <c r="D35" s="52">
        <v>1273</v>
      </c>
      <c r="E35" s="53">
        <f t="shared" si="9"/>
        <v>0.11862917398945519</v>
      </c>
      <c r="F35" s="51">
        <v>1295</v>
      </c>
      <c r="G35" s="52"/>
      <c r="H35" s="52">
        <v>1295</v>
      </c>
      <c r="I35" s="70">
        <f t="shared" si="19"/>
        <v>1.7282010997643361E-2</v>
      </c>
      <c r="J35" s="77">
        <v>1242</v>
      </c>
      <c r="K35" s="78"/>
      <c r="L35" s="78">
        <v>1242</v>
      </c>
      <c r="M35" s="53">
        <f t="shared" si="20"/>
        <v>-4.0926640926640924E-2</v>
      </c>
      <c r="N35" s="77">
        <v>1238</v>
      </c>
      <c r="O35" s="78"/>
      <c r="P35" s="78">
        <v>1238</v>
      </c>
      <c r="Q35" s="53">
        <f t="shared" si="21"/>
        <v>-3.2206119162640902E-3</v>
      </c>
      <c r="R35" s="77">
        <v>1180</v>
      </c>
      <c r="S35" s="78"/>
      <c r="T35" s="78">
        <v>1180</v>
      </c>
      <c r="U35" s="53">
        <f t="shared" si="10"/>
        <v>-4.6849757673667204E-2</v>
      </c>
      <c r="V35" s="77">
        <v>1209</v>
      </c>
      <c r="W35" s="78"/>
      <c r="X35" s="78">
        <v>1209</v>
      </c>
      <c r="Y35" s="53">
        <f t="shared" si="11"/>
        <v>2.4576271186440679E-2</v>
      </c>
      <c r="Z35" s="77">
        <v>1279</v>
      </c>
      <c r="AA35" s="78"/>
      <c r="AB35" s="78">
        <v>1279</v>
      </c>
      <c r="AC35" s="53">
        <f t="shared" si="12"/>
        <v>5.7899090157154671E-2</v>
      </c>
      <c r="AD35" s="77">
        <v>1344</v>
      </c>
      <c r="AE35" s="78"/>
      <c r="AF35" s="78">
        <f t="shared" si="13"/>
        <v>1344</v>
      </c>
      <c r="AG35" s="53">
        <f t="shared" si="14"/>
        <v>5.08209538702111E-2</v>
      </c>
      <c r="AH35" s="77">
        <f>'Full and Part Time'!B41</f>
        <v>1250</v>
      </c>
      <c r="AI35" s="78"/>
      <c r="AJ35" s="78">
        <f t="shared" si="1"/>
        <v>1250</v>
      </c>
      <c r="AK35" s="53">
        <f t="shared" si="15"/>
        <v>-6.9940476190476192E-2</v>
      </c>
      <c r="AL35" s="12">
        <f>'Full and Part Time'!E41</f>
        <v>1231</v>
      </c>
      <c r="AM35" s="13">
        <f>'Full and Part Time'!F41</f>
        <v>0</v>
      </c>
      <c r="AN35" s="14">
        <f t="shared" si="2"/>
        <v>1231</v>
      </c>
      <c r="AO35" s="53">
        <f t="shared" si="16"/>
        <v>-1.52E-2</v>
      </c>
      <c r="AP35" s="12">
        <f>'Full and Part Time'!H41</f>
        <v>1155</v>
      </c>
      <c r="AQ35" s="13"/>
      <c r="AR35" s="14">
        <f t="shared" si="3"/>
        <v>1155</v>
      </c>
      <c r="AS35" s="27">
        <f t="shared" si="17"/>
        <v>-6.1738424045491472E-2</v>
      </c>
      <c r="AT35" s="12">
        <f>'Full and Part Time'!K41</f>
        <v>1173</v>
      </c>
      <c r="AU35" s="13"/>
      <c r="AV35" s="14">
        <f t="shared" si="4"/>
        <v>1173</v>
      </c>
      <c r="AW35" s="27">
        <f t="shared" si="18"/>
        <v>1.5584415584415584E-2</v>
      </c>
      <c r="AX35" s="12">
        <f>'Full and Part Time'!N41</f>
        <v>1046</v>
      </c>
      <c r="AY35" s="13"/>
      <c r="AZ35" s="14">
        <f t="shared" si="5"/>
        <v>1046</v>
      </c>
      <c r="BA35" s="27">
        <f t="shared" si="6"/>
        <v>-0.1082693947144075</v>
      </c>
      <c r="BB35" s="12">
        <f>'Full and Part Time'!Q41</f>
        <v>925</v>
      </c>
      <c r="BC35" s="13"/>
      <c r="BD35" s="14">
        <f t="shared" si="7"/>
        <v>925</v>
      </c>
      <c r="BE35" s="27">
        <f t="shared" si="8"/>
        <v>-0.11567877629063097</v>
      </c>
    </row>
    <row r="36" spans="1:57" x14ac:dyDescent="0.2">
      <c r="A36" s="11" t="s">
        <v>11</v>
      </c>
      <c r="B36" s="51">
        <v>602</v>
      </c>
      <c r="C36" s="52"/>
      <c r="D36" s="52">
        <v>602</v>
      </c>
      <c r="E36" s="53">
        <f t="shared" si="9"/>
        <v>0.22606924643584522</v>
      </c>
      <c r="F36" s="51">
        <v>593</v>
      </c>
      <c r="G36" s="52"/>
      <c r="H36" s="52">
        <v>593</v>
      </c>
      <c r="I36" s="70">
        <f t="shared" si="19"/>
        <v>-1.4950166112956811E-2</v>
      </c>
      <c r="J36" s="77">
        <v>595</v>
      </c>
      <c r="K36" s="78"/>
      <c r="L36" s="78">
        <v>595</v>
      </c>
      <c r="M36" s="53">
        <f t="shared" si="20"/>
        <v>3.3726812816188868E-3</v>
      </c>
      <c r="N36" s="77">
        <v>512</v>
      </c>
      <c r="O36" s="78"/>
      <c r="P36" s="78">
        <v>512</v>
      </c>
      <c r="Q36" s="53">
        <f t="shared" si="21"/>
        <v>-0.13949579831932774</v>
      </c>
      <c r="R36" s="77">
        <v>516</v>
      </c>
      <c r="S36" s="78"/>
      <c r="T36" s="78">
        <v>516</v>
      </c>
      <c r="U36" s="53">
        <f t="shared" si="10"/>
        <v>7.8125E-3</v>
      </c>
      <c r="V36" s="77">
        <v>505</v>
      </c>
      <c r="W36" s="78"/>
      <c r="X36" s="78">
        <v>505</v>
      </c>
      <c r="Y36" s="53">
        <f t="shared" si="11"/>
        <v>-2.1317829457364341E-2</v>
      </c>
      <c r="Z36" s="77">
        <v>508</v>
      </c>
      <c r="AA36" s="78"/>
      <c r="AB36" s="78">
        <v>508</v>
      </c>
      <c r="AC36" s="53">
        <f t="shared" si="12"/>
        <v>5.9405940594059407E-3</v>
      </c>
      <c r="AD36" s="77">
        <v>441</v>
      </c>
      <c r="AE36" s="78"/>
      <c r="AF36" s="78">
        <f t="shared" si="13"/>
        <v>441</v>
      </c>
      <c r="AG36" s="53">
        <f t="shared" si="14"/>
        <v>-0.13188976377952755</v>
      </c>
      <c r="AH36" s="77">
        <f>'Full and Part Time'!B42</f>
        <v>379</v>
      </c>
      <c r="AI36" s="78"/>
      <c r="AJ36" s="78">
        <f t="shared" si="1"/>
        <v>379</v>
      </c>
      <c r="AK36" s="53">
        <f t="shared" si="15"/>
        <v>-0.14058956916099774</v>
      </c>
      <c r="AL36" s="12">
        <f>'Full and Part Time'!E42</f>
        <v>485</v>
      </c>
      <c r="AM36" s="13">
        <f>'Full and Part Time'!F42</f>
        <v>0</v>
      </c>
      <c r="AN36" s="14">
        <f t="shared" si="2"/>
        <v>485</v>
      </c>
      <c r="AO36" s="53">
        <f t="shared" si="16"/>
        <v>0.27968337730870713</v>
      </c>
      <c r="AP36" s="12">
        <f>'Full and Part Time'!H42</f>
        <v>415</v>
      </c>
      <c r="AQ36" s="13"/>
      <c r="AR36" s="14">
        <f t="shared" si="3"/>
        <v>415</v>
      </c>
      <c r="AS36" s="27">
        <f t="shared" si="17"/>
        <v>-0.14432989690721648</v>
      </c>
      <c r="AT36" s="12">
        <f>'Full and Part Time'!K42</f>
        <v>425</v>
      </c>
      <c r="AU36" s="13"/>
      <c r="AV36" s="14">
        <f t="shared" si="4"/>
        <v>425</v>
      </c>
      <c r="AW36" s="27">
        <f t="shared" si="18"/>
        <v>2.4096385542168676E-2</v>
      </c>
      <c r="AX36" s="12">
        <f>'Full and Part Time'!N42</f>
        <v>416</v>
      </c>
      <c r="AY36" s="13"/>
      <c r="AZ36" s="14">
        <f t="shared" si="5"/>
        <v>416</v>
      </c>
      <c r="BA36" s="27">
        <f t="shared" si="6"/>
        <v>-2.1176470588235293E-2</v>
      </c>
      <c r="BB36" s="12">
        <f>'Full and Part Time'!Q42</f>
        <v>446</v>
      </c>
      <c r="BC36" s="13"/>
      <c r="BD36" s="14">
        <f t="shared" si="7"/>
        <v>446</v>
      </c>
      <c r="BE36" s="27">
        <f t="shared" si="8"/>
        <v>7.2115384615384609E-2</v>
      </c>
    </row>
    <row r="37" spans="1:57" ht="13.5" thickBot="1" x14ac:dyDescent="0.25">
      <c r="A37" s="17" t="s">
        <v>3</v>
      </c>
      <c r="B37" s="54">
        <v>12002</v>
      </c>
      <c r="C37" s="55">
        <v>3233</v>
      </c>
      <c r="D37" s="55">
        <v>15235</v>
      </c>
      <c r="E37" s="56">
        <f t="shared" si="9"/>
        <v>3.4564715469238082E-2</v>
      </c>
      <c r="F37" s="54">
        <v>12529</v>
      </c>
      <c r="G37" s="55">
        <v>3346</v>
      </c>
      <c r="H37" s="55">
        <v>15875</v>
      </c>
      <c r="I37" s="71">
        <f t="shared" si="19"/>
        <v>4.2008532983262223E-2</v>
      </c>
      <c r="J37" s="79">
        <v>12634</v>
      </c>
      <c r="K37" s="39">
        <v>3425</v>
      </c>
      <c r="L37" s="39">
        <v>16059</v>
      </c>
      <c r="M37" s="56">
        <f t="shared" si="20"/>
        <v>1.1590551181102362E-2</v>
      </c>
      <c r="N37" s="79">
        <v>12959</v>
      </c>
      <c r="O37" s="39">
        <v>3617</v>
      </c>
      <c r="P37" s="39">
        <v>16576</v>
      </c>
      <c r="Q37" s="56">
        <f t="shared" si="21"/>
        <v>3.2193785416277473E-2</v>
      </c>
      <c r="R37" s="79">
        <v>13115</v>
      </c>
      <c r="S37" s="39">
        <v>3787</v>
      </c>
      <c r="T37" s="39">
        <v>16902</v>
      </c>
      <c r="U37" s="56">
        <f t="shared" si="10"/>
        <v>1.9666988416988416E-2</v>
      </c>
      <c r="V37" s="79">
        <v>13449</v>
      </c>
      <c r="W37" s="39">
        <v>3891</v>
      </c>
      <c r="X37" s="39">
        <v>17340</v>
      </c>
      <c r="Y37" s="56">
        <f t="shared" si="11"/>
        <v>2.5914093006744764E-2</v>
      </c>
      <c r="Z37" s="79">
        <v>13701</v>
      </c>
      <c r="AA37" s="39">
        <v>4036</v>
      </c>
      <c r="AB37" s="39">
        <v>17737</v>
      </c>
      <c r="AC37" s="56">
        <f t="shared" si="12"/>
        <v>2.2895040369088814E-2</v>
      </c>
      <c r="AD37" s="79">
        <f>SUM(AD29:AD36)</f>
        <v>13731</v>
      </c>
      <c r="AE37" s="39">
        <f>SUM(AE29:AE36)</f>
        <v>3860</v>
      </c>
      <c r="AF37" s="39">
        <f t="shared" si="13"/>
        <v>17591</v>
      </c>
      <c r="AG37" s="56">
        <f t="shared" si="14"/>
        <v>-8.2313807295484008E-3</v>
      </c>
      <c r="AH37" s="79">
        <f>SUM(AH29:AH36)</f>
        <v>14106</v>
      </c>
      <c r="AI37" s="39">
        <f>SUM(AI29:AI36)</f>
        <v>3652</v>
      </c>
      <c r="AJ37" s="39">
        <f t="shared" si="1"/>
        <v>17758</v>
      </c>
      <c r="AK37" s="56">
        <f t="shared" si="15"/>
        <v>9.493490989710647E-3</v>
      </c>
      <c r="AL37" s="18">
        <f>SUM(AL29:AL36)</f>
        <v>14861</v>
      </c>
      <c r="AM37" s="19">
        <f>SUM(AM29:AM36)</f>
        <v>3518</v>
      </c>
      <c r="AN37" s="20">
        <f t="shared" si="2"/>
        <v>18379</v>
      </c>
      <c r="AO37" s="56">
        <f t="shared" si="16"/>
        <v>3.497015429665503E-2</v>
      </c>
      <c r="AP37" s="18">
        <f>SUM(AP29:AP36)</f>
        <v>15150</v>
      </c>
      <c r="AQ37" s="19">
        <f>SUM(AQ29:AQ36)</f>
        <v>3414</v>
      </c>
      <c r="AR37" s="20">
        <f t="shared" si="3"/>
        <v>18564</v>
      </c>
      <c r="AS37" s="28">
        <f t="shared" si="17"/>
        <v>1.0065836008487948E-2</v>
      </c>
      <c r="AT37" s="18">
        <f>SUM(AT29:AT36)</f>
        <v>15473</v>
      </c>
      <c r="AU37" s="19">
        <f>SUM(AU29:AU36)</f>
        <v>3377</v>
      </c>
      <c r="AV37" s="20">
        <f t="shared" si="4"/>
        <v>18850</v>
      </c>
      <c r="AW37" s="28">
        <f t="shared" si="18"/>
        <v>1.5406162464985995E-2</v>
      </c>
      <c r="AX37" s="18">
        <f>SUM(AX29:AX36)</f>
        <v>15816</v>
      </c>
      <c r="AY37" s="19">
        <f>SUM(AY29:AY36)</f>
        <v>3326</v>
      </c>
      <c r="AZ37" s="20">
        <f t="shared" si="5"/>
        <v>19142</v>
      </c>
      <c r="BA37" s="28">
        <f t="shared" si="6"/>
        <v>1.5490716180371353E-2</v>
      </c>
      <c r="BB37" s="18">
        <f>SUM(BB29:BB36)</f>
        <v>16272</v>
      </c>
      <c r="BC37" s="19">
        <v>3575</v>
      </c>
      <c r="BD37" s="20">
        <f t="shared" si="7"/>
        <v>19847</v>
      </c>
      <c r="BE37" s="28">
        <f t="shared" si="8"/>
        <v>3.6830007313760314E-2</v>
      </c>
    </row>
    <row r="38" spans="1:57" ht="14.25" thickTop="1" thickBot="1" x14ac:dyDescent="0.25"/>
    <row r="39" spans="1:57" ht="13.9" customHeight="1" thickTop="1" x14ac:dyDescent="0.2">
      <c r="A39" s="209"/>
      <c r="B39" s="211">
        <v>2014</v>
      </c>
      <c r="C39" s="212"/>
      <c r="D39" s="213"/>
      <c r="E39" s="92">
        <v>2014</v>
      </c>
      <c r="F39" s="209"/>
      <c r="G39" s="211">
        <v>2015</v>
      </c>
      <c r="H39" s="212"/>
      <c r="I39" s="213"/>
      <c r="J39" s="92">
        <v>2015</v>
      </c>
      <c r="K39" s="209"/>
      <c r="L39" s="211">
        <v>2016</v>
      </c>
      <c r="M39" s="212"/>
      <c r="N39" s="213"/>
      <c r="O39" s="92">
        <v>2016</v>
      </c>
      <c r="Q39">
        <v>2017</v>
      </c>
      <c r="T39" s="92">
        <v>2017</v>
      </c>
      <c r="V39">
        <v>2018</v>
      </c>
      <c r="Y39" s="101">
        <v>2018</v>
      </c>
      <c r="AA39">
        <v>2019</v>
      </c>
      <c r="AB39">
        <v>2019</v>
      </c>
      <c r="AC39">
        <v>2019</v>
      </c>
      <c r="AD39">
        <v>2019</v>
      </c>
      <c r="AF39">
        <v>2020</v>
      </c>
      <c r="AG39">
        <v>2020</v>
      </c>
      <c r="AH39">
        <v>2020</v>
      </c>
      <c r="AI39">
        <v>2020</v>
      </c>
    </row>
    <row r="40" spans="1:57" ht="26.25" thickBot="1" x14ac:dyDescent="0.25">
      <c r="A40" s="210"/>
      <c r="B40" s="2" t="s">
        <v>1</v>
      </c>
      <c r="C40" s="5" t="s">
        <v>2</v>
      </c>
      <c r="D40" s="4" t="s">
        <v>3</v>
      </c>
      <c r="E40" s="93" t="s">
        <v>20</v>
      </c>
      <c r="F40" s="210"/>
      <c r="G40" s="2" t="s">
        <v>1</v>
      </c>
      <c r="H40" s="5" t="s">
        <v>2</v>
      </c>
      <c r="I40" s="4" t="s">
        <v>3</v>
      </c>
      <c r="J40" s="93" t="s">
        <v>20</v>
      </c>
      <c r="K40" s="210"/>
      <c r="L40" s="2" t="s">
        <v>1</v>
      </c>
      <c r="M40" s="5" t="s">
        <v>2</v>
      </c>
      <c r="N40" s="4" t="s">
        <v>3</v>
      </c>
      <c r="O40" s="93" t="s">
        <v>20</v>
      </c>
      <c r="Q40" t="s">
        <v>1</v>
      </c>
      <c r="R40" t="s">
        <v>2</v>
      </c>
      <c r="S40" t="s">
        <v>3</v>
      </c>
      <c r="T40" s="93" t="s">
        <v>20</v>
      </c>
      <c r="V40" t="s">
        <v>1</v>
      </c>
      <c r="W40" t="s">
        <v>2</v>
      </c>
      <c r="X40" t="s">
        <v>3</v>
      </c>
      <c r="Y40" s="100" t="s">
        <v>20</v>
      </c>
      <c r="AA40" t="s">
        <v>1</v>
      </c>
      <c r="AB40" t="s">
        <v>2</v>
      </c>
      <c r="AC40" t="s">
        <v>3</v>
      </c>
      <c r="AD40" t="s">
        <v>20</v>
      </c>
      <c r="AF40" t="s">
        <v>1</v>
      </c>
      <c r="AG40" t="s">
        <v>2</v>
      </c>
      <c r="AH40" t="s">
        <v>3</v>
      </c>
      <c r="AI40" t="s">
        <v>20</v>
      </c>
    </row>
    <row r="41" spans="1:57" ht="13.5" thickBot="1" x14ac:dyDescent="0.25">
      <c r="A41" s="6" t="s">
        <v>4</v>
      </c>
      <c r="B41" s="7">
        <f>'Full and Part Time'!T34</f>
        <v>6340</v>
      </c>
      <c r="C41" s="8">
        <f>'Full and Part Time'!U34</f>
        <v>418</v>
      </c>
      <c r="D41" s="9">
        <f t="shared" ref="D41:D48" si="22">B41+C41</f>
        <v>6758</v>
      </c>
      <c r="E41" s="26">
        <f>(D41-BD29)/BD29</f>
        <v>-1.2565751022793687E-2</v>
      </c>
      <c r="F41" s="6" t="s">
        <v>4</v>
      </c>
      <c r="G41" s="7">
        <f>'Full and Part Time'!W34</f>
        <v>6180</v>
      </c>
      <c r="H41" s="8">
        <f>'Full and Part Time'!X34</f>
        <v>383</v>
      </c>
      <c r="I41" s="9">
        <f t="shared" ref="I41:I48" si="23">G41+H41</f>
        <v>6563</v>
      </c>
      <c r="J41" s="26">
        <f>(I41-D41)/D41</f>
        <v>-2.8854690736904411E-2</v>
      </c>
      <c r="K41" s="6" t="s">
        <v>4</v>
      </c>
      <c r="L41" s="7">
        <f>'Full and Part Time'!Z34</f>
        <v>5917</v>
      </c>
      <c r="M41" s="8">
        <f>'Full and Part Time'!AA34</f>
        <v>356</v>
      </c>
      <c r="N41" s="9">
        <f>L41+M41</f>
        <v>6273</v>
      </c>
      <c r="O41" s="26">
        <f>(N41-I41)/I41</f>
        <v>-4.4187109553557827E-2</v>
      </c>
      <c r="P41" t="s">
        <v>4</v>
      </c>
      <c r="Q41">
        <v>5422</v>
      </c>
      <c r="R41">
        <v>348</v>
      </c>
      <c r="S41">
        <v>5770</v>
      </c>
      <c r="T41" s="26">
        <f>(S41-N41)/N41</f>
        <v>-8.0184919496253781E-2</v>
      </c>
      <c r="U41" t="s">
        <v>4</v>
      </c>
      <c r="V41">
        <v>5341</v>
      </c>
      <c r="W41">
        <v>369</v>
      </c>
      <c r="X41">
        <v>5710</v>
      </c>
      <c r="Y41" s="100">
        <f>(X41-S41)/S41</f>
        <v>-1.0398613518197574E-2</v>
      </c>
      <c r="Z41" t="s">
        <v>4</v>
      </c>
      <c r="AA41">
        <v>5230</v>
      </c>
      <c r="AB41">
        <v>365</v>
      </c>
      <c r="AC41" s="183">
        <v>5595</v>
      </c>
      <c r="AD41" s="100">
        <f>(AC41-X41)/X41</f>
        <v>-2.0140105078809107E-2</v>
      </c>
      <c r="AE41" t="s">
        <v>4</v>
      </c>
      <c r="AF41">
        <v>5095</v>
      </c>
      <c r="AG41">
        <v>363</v>
      </c>
      <c r="AH41">
        <v>5458</v>
      </c>
      <c r="AI41" s="100">
        <f>(AH41-AC41)/AC41</f>
        <v>-2.4486148346738158E-2</v>
      </c>
    </row>
    <row r="42" spans="1:57" ht="14.25" customHeight="1" thickBot="1" x14ac:dyDescent="0.25">
      <c r="A42" s="16" t="s">
        <v>6</v>
      </c>
      <c r="B42" s="7">
        <f>'Full and Part Time'!T35</f>
        <v>2360</v>
      </c>
      <c r="C42" s="8">
        <f>'Full and Part Time'!U35</f>
        <v>466</v>
      </c>
      <c r="D42" s="14">
        <f t="shared" si="22"/>
        <v>2826</v>
      </c>
      <c r="E42" s="26">
        <f t="shared" ref="E42:E49" si="24">(D42-BD30)/BD30</f>
        <v>7.575180814617434E-2</v>
      </c>
      <c r="F42" s="16" t="s">
        <v>6</v>
      </c>
      <c r="G42" s="7">
        <f>'Full and Part Time'!W35</f>
        <v>2507</v>
      </c>
      <c r="H42" s="8">
        <f>'Full and Part Time'!X35</f>
        <v>466</v>
      </c>
      <c r="I42" s="14">
        <f t="shared" si="23"/>
        <v>2973</v>
      </c>
      <c r="J42" s="26">
        <f t="shared" ref="J42:J49" si="25">(I42-D42)/D42</f>
        <v>5.2016985138004249E-2</v>
      </c>
      <c r="K42" s="16" t="s">
        <v>6</v>
      </c>
      <c r="L42" s="7">
        <f>'Full and Part Time'!Z35</f>
        <v>2545</v>
      </c>
      <c r="M42" s="8">
        <f>'Full and Part Time'!AA35</f>
        <v>474</v>
      </c>
      <c r="N42" s="14">
        <f t="shared" ref="N42:N47" si="26">L42+M42</f>
        <v>3019</v>
      </c>
      <c r="O42" s="26">
        <f>(N42-I42)/I42</f>
        <v>1.5472586612848975E-2</v>
      </c>
      <c r="P42" t="s">
        <v>6</v>
      </c>
      <c r="Q42">
        <v>2486</v>
      </c>
      <c r="R42">
        <v>440</v>
      </c>
      <c r="S42">
        <v>2926</v>
      </c>
      <c r="T42" s="26">
        <f>(S42-N42)/N42</f>
        <v>-3.0804902285525008E-2</v>
      </c>
      <c r="U42" t="s">
        <v>6</v>
      </c>
      <c r="V42">
        <v>2397</v>
      </c>
      <c r="W42">
        <v>422</v>
      </c>
      <c r="X42">
        <v>2819</v>
      </c>
      <c r="Y42" s="100">
        <f>(X42-S42)/S42</f>
        <v>-3.6568694463431306E-2</v>
      </c>
      <c r="Z42" t="s">
        <v>6</v>
      </c>
      <c r="AA42">
        <v>2378</v>
      </c>
      <c r="AB42">
        <v>415</v>
      </c>
      <c r="AC42" s="183">
        <v>2793</v>
      </c>
      <c r="AD42" s="100">
        <f>(AC42-X42)/X42</f>
        <v>-9.223128769067045E-3</v>
      </c>
      <c r="AE42" t="s">
        <v>6</v>
      </c>
      <c r="AF42">
        <v>2278</v>
      </c>
      <c r="AG42">
        <v>444</v>
      </c>
      <c r="AH42">
        <v>2722</v>
      </c>
      <c r="AI42" s="100">
        <f>(AH42-AC42)/AC42</f>
        <v>-2.5420694593626926E-2</v>
      </c>
    </row>
    <row r="43" spans="1:57" ht="13.5" thickBot="1" x14ac:dyDescent="0.25">
      <c r="A43" s="11" t="s">
        <v>5</v>
      </c>
      <c r="B43" s="7">
        <f>'Full and Part Time'!T36</f>
        <v>1130</v>
      </c>
      <c r="C43" s="8">
        <f>'Full and Part Time'!U36</f>
        <v>1245</v>
      </c>
      <c r="D43" s="14">
        <f t="shared" si="22"/>
        <v>2375</v>
      </c>
      <c r="E43" s="26">
        <f t="shared" si="24"/>
        <v>-6.3485804416403779E-2</v>
      </c>
      <c r="F43" s="11" t="s">
        <v>5</v>
      </c>
      <c r="G43" s="7">
        <f>'Full and Part Time'!W36</f>
        <v>1124</v>
      </c>
      <c r="H43" s="8">
        <f>'Full and Part Time'!X36</f>
        <v>1134</v>
      </c>
      <c r="I43" s="14">
        <f t="shared" si="23"/>
        <v>2258</v>
      </c>
      <c r="J43" s="26">
        <f t="shared" si="25"/>
        <v>-4.9263157894736842E-2</v>
      </c>
      <c r="K43" s="11" t="s">
        <v>5</v>
      </c>
      <c r="L43" s="7">
        <f>'Full and Part Time'!Z36</f>
        <v>1063</v>
      </c>
      <c r="M43" s="8">
        <f>'Full and Part Time'!AA36</f>
        <v>1031</v>
      </c>
      <c r="N43" s="14">
        <f t="shared" si="26"/>
        <v>2094</v>
      </c>
      <c r="O43" s="26">
        <f t="shared" ref="O43:O49" si="27">(N43-I43)/I43</f>
        <v>-7.2630646589902564E-2</v>
      </c>
      <c r="P43" t="s">
        <v>5</v>
      </c>
      <c r="Q43">
        <v>1027</v>
      </c>
      <c r="R43">
        <v>944</v>
      </c>
      <c r="S43">
        <v>1971</v>
      </c>
      <c r="T43" s="26">
        <f t="shared" ref="T43:T48" si="28">(S43-N43)/N43</f>
        <v>-5.8739255014326648E-2</v>
      </c>
      <c r="U43" t="s">
        <v>5</v>
      </c>
      <c r="V43">
        <v>1008</v>
      </c>
      <c r="W43">
        <v>914</v>
      </c>
      <c r="X43">
        <v>1922</v>
      </c>
      <c r="Y43" s="100">
        <f t="shared" ref="Y43:Y48" si="29">(X43-S43)/S43</f>
        <v>-2.4860476915271434E-2</v>
      </c>
      <c r="Z43" t="s">
        <v>5</v>
      </c>
      <c r="AA43">
        <v>996</v>
      </c>
      <c r="AB43">
        <v>872</v>
      </c>
      <c r="AC43" s="183">
        <v>1868</v>
      </c>
      <c r="AD43" s="100">
        <f t="shared" ref="AD43:AD48" si="30">(AC43-X43)/X43</f>
        <v>-2.8095733610822061E-2</v>
      </c>
      <c r="AE43" t="s">
        <v>5</v>
      </c>
      <c r="AF43">
        <v>980</v>
      </c>
      <c r="AG43">
        <v>865</v>
      </c>
      <c r="AH43">
        <v>1845</v>
      </c>
      <c r="AI43" s="100">
        <f t="shared" ref="AI43:AI48" si="31">(AH43-AC43)/AC43</f>
        <v>-1.2312633832976445E-2</v>
      </c>
    </row>
    <row r="44" spans="1:57" ht="13.5" thickBot="1" x14ac:dyDescent="0.25">
      <c r="A44" s="11" t="s">
        <v>7</v>
      </c>
      <c r="B44" s="7">
        <f>'Full and Part Time'!T37</f>
        <v>1719</v>
      </c>
      <c r="C44" s="8">
        <f>'Full and Part Time'!U37</f>
        <v>563</v>
      </c>
      <c r="D44" s="14">
        <f t="shared" si="22"/>
        <v>2282</v>
      </c>
      <c r="E44" s="26">
        <f t="shared" si="24"/>
        <v>0.18054837040869115</v>
      </c>
      <c r="F44" s="11" t="s">
        <v>7</v>
      </c>
      <c r="G44" s="7">
        <f>'Full and Part Time'!W37</f>
        <v>2116</v>
      </c>
      <c r="H44" s="8">
        <f>'Full and Part Time'!X37</f>
        <v>616</v>
      </c>
      <c r="I44" s="14">
        <f t="shared" si="23"/>
        <v>2732</v>
      </c>
      <c r="J44" s="26">
        <f t="shared" si="25"/>
        <v>0.19719544259421559</v>
      </c>
      <c r="K44" s="11" t="s">
        <v>7</v>
      </c>
      <c r="L44" s="7">
        <f>'Full and Part Time'!Z37</f>
        <v>2436</v>
      </c>
      <c r="M44" s="8">
        <f>'Full and Part Time'!AA37</f>
        <v>677</v>
      </c>
      <c r="N44" s="14">
        <f t="shared" si="26"/>
        <v>3113</v>
      </c>
      <c r="O44" s="26">
        <f t="shared" si="27"/>
        <v>0.13945827232796487</v>
      </c>
      <c r="P44" t="s">
        <v>7</v>
      </c>
      <c r="Q44">
        <v>2608</v>
      </c>
      <c r="R44">
        <v>736</v>
      </c>
      <c r="S44">
        <v>3344</v>
      </c>
      <c r="T44" s="26">
        <f t="shared" si="28"/>
        <v>7.4204946996466431E-2</v>
      </c>
      <c r="U44" t="s">
        <v>7</v>
      </c>
      <c r="V44">
        <v>2779</v>
      </c>
      <c r="W44">
        <v>815</v>
      </c>
      <c r="X44">
        <v>3594</v>
      </c>
      <c r="Y44" s="100">
        <f t="shared" si="29"/>
        <v>7.4760765550239236E-2</v>
      </c>
      <c r="Z44" t="s">
        <v>7</v>
      </c>
      <c r="AA44">
        <v>2742</v>
      </c>
      <c r="AB44">
        <v>852</v>
      </c>
      <c r="AC44" s="183">
        <v>3594</v>
      </c>
      <c r="AD44" s="100">
        <f>(AC44-X44)/X44</f>
        <v>0</v>
      </c>
      <c r="AE44" t="s">
        <v>7</v>
      </c>
      <c r="AF44">
        <v>2600</v>
      </c>
      <c r="AG44">
        <v>804</v>
      </c>
      <c r="AH44">
        <v>3404</v>
      </c>
      <c r="AI44" s="100">
        <f>(AH44-AC44)/AC44</f>
        <v>-5.2865887590428491E-2</v>
      </c>
    </row>
    <row r="45" spans="1:57" ht="13.5" thickBot="1" x14ac:dyDescent="0.25">
      <c r="A45" s="11" t="s">
        <v>9</v>
      </c>
      <c r="B45" s="7">
        <f>'Full and Part Time'!T38</f>
        <v>2180</v>
      </c>
      <c r="C45" s="8">
        <f>'Full and Part Time'!U38</f>
        <v>260</v>
      </c>
      <c r="D45" s="14">
        <f t="shared" si="22"/>
        <v>2440</v>
      </c>
      <c r="E45" s="26">
        <f t="shared" si="24"/>
        <v>4.6312178387650088E-2</v>
      </c>
      <c r="F45" s="11" t="s">
        <v>9</v>
      </c>
      <c r="G45" s="7">
        <f>'Full and Part Time'!W38</f>
        <v>2174</v>
      </c>
      <c r="H45" s="8">
        <f>'Full and Part Time'!X38</f>
        <v>255</v>
      </c>
      <c r="I45" s="14">
        <f t="shared" si="23"/>
        <v>2429</v>
      </c>
      <c r="J45" s="26">
        <f t="shared" si="25"/>
        <v>-4.5081967213114757E-3</v>
      </c>
      <c r="K45" s="11" t="s">
        <v>9</v>
      </c>
      <c r="L45" s="7">
        <f>'Full and Part Time'!Z38</f>
        <v>2050</v>
      </c>
      <c r="M45" s="8">
        <f>'Full and Part Time'!AA38</f>
        <v>262</v>
      </c>
      <c r="N45" s="14">
        <f t="shared" si="26"/>
        <v>2312</v>
      </c>
      <c r="O45" s="26">
        <f t="shared" si="27"/>
        <v>-4.8167970358172087E-2</v>
      </c>
      <c r="P45" t="s">
        <v>9</v>
      </c>
      <c r="Q45">
        <v>1969</v>
      </c>
      <c r="R45">
        <v>258</v>
      </c>
      <c r="S45">
        <v>2227</v>
      </c>
      <c r="T45" s="26">
        <f t="shared" si="28"/>
        <v>-3.6764705882352942E-2</v>
      </c>
      <c r="U45" t="s">
        <v>9</v>
      </c>
      <c r="V45">
        <v>1874</v>
      </c>
      <c r="W45">
        <v>261</v>
      </c>
      <c r="X45">
        <v>2135</v>
      </c>
      <c r="Y45" s="100">
        <f t="shared" si="29"/>
        <v>-4.1311180960933995E-2</v>
      </c>
      <c r="Z45" t="s">
        <v>9</v>
      </c>
      <c r="AA45">
        <v>1816</v>
      </c>
      <c r="AB45">
        <v>249</v>
      </c>
      <c r="AC45" s="183">
        <v>2065</v>
      </c>
      <c r="AD45" s="100">
        <f t="shared" si="30"/>
        <v>-3.2786885245901641E-2</v>
      </c>
      <c r="AE45" t="s">
        <v>9</v>
      </c>
      <c r="AF45">
        <v>1779</v>
      </c>
      <c r="AG45">
        <v>239</v>
      </c>
      <c r="AH45">
        <v>2018</v>
      </c>
      <c r="AI45" s="100">
        <f t="shared" si="31"/>
        <v>-2.2760290556900726E-2</v>
      </c>
    </row>
    <row r="46" spans="1:57" ht="13.5" thickBot="1" x14ac:dyDescent="0.25">
      <c r="A46" s="16" t="s">
        <v>8</v>
      </c>
      <c r="B46" s="7">
        <f>'Full and Part Time'!T39</f>
        <v>1605</v>
      </c>
      <c r="C46" s="8">
        <f>'Full and Part Time'!U39</f>
        <v>226</v>
      </c>
      <c r="D46" s="14">
        <f t="shared" si="22"/>
        <v>1831</v>
      </c>
      <c r="E46" s="26">
        <f t="shared" si="24"/>
        <v>-3.3262935586061249E-2</v>
      </c>
      <c r="F46" s="16" t="s">
        <v>8</v>
      </c>
      <c r="G46" s="7">
        <f>'Full and Part Time'!W39</f>
        <v>1490</v>
      </c>
      <c r="H46" s="8">
        <f>'Full and Part Time'!X39</f>
        <v>222</v>
      </c>
      <c r="I46" s="14">
        <f t="shared" si="23"/>
        <v>1712</v>
      </c>
      <c r="J46" s="26">
        <f t="shared" si="25"/>
        <v>-6.4991807755324954E-2</v>
      </c>
      <c r="K46" s="16" t="s">
        <v>8</v>
      </c>
      <c r="L46" s="7">
        <f>'Full and Part Time'!Z39</f>
        <v>1475</v>
      </c>
      <c r="M46" s="8">
        <f>'Full and Part Time'!AA39</f>
        <v>201</v>
      </c>
      <c r="N46" s="14">
        <f t="shared" si="26"/>
        <v>1676</v>
      </c>
      <c r="O46" s="26">
        <f t="shared" si="27"/>
        <v>-2.1028037383177569E-2</v>
      </c>
      <c r="P46" t="s">
        <v>8</v>
      </c>
      <c r="Q46">
        <v>1343</v>
      </c>
      <c r="R46">
        <v>231</v>
      </c>
      <c r="S46">
        <v>1574</v>
      </c>
      <c r="T46" s="26">
        <f t="shared" si="28"/>
        <v>-6.0859188544152745E-2</v>
      </c>
      <c r="U46" t="s">
        <v>8</v>
      </c>
      <c r="V46">
        <v>1328</v>
      </c>
      <c r="W46">
        <v>235</v>
      </c>
      <c r="X46">
        <v>1563</v>
      </c>
      <c r="Y46" s="100">
        <f t="shared" si="29"/>
        <v>-6.9885641677255401E-3</v>
      </c>
      <c r="Z46" t="s">
        <v>8</v>
      </c>
      <c r="AA46">
        <v>1324</v>
      </c>
      <c r="AB46">
        <v>232</v>
      </c>
      <c r="AC46" s="183">
        <v>1556</v>
      </c>
      <c r="AD46" s="100">
        <f t="shared" si="30"/>
        <v>-4.4785668586052466E-3</v>
      </c>
      <c r="AE46" t="s">
        <v>8</v>
      </c>
      <c r="AF46">
        <v>1335</v>
      </c>
      <c r="AG46">
        <v>243</v>
      </c>
      <c r="AH46">
        <v>1578</v>
      </c>
      <c r="AI46" s="100">
        <f t="shared" si="31"/>
        <v>1.4138817480719794E-2</v>
      </c>
    </row>
    <row r="47" spans="1:57" ht="13.5" thickBot="1" x14ac:dyDescent="0.25">
      <c r="A47" s="16" t="s">
        <v>10</v>
      </c>
      <c r="B47" s="7">
        <f>'Full and Part Time'!T41</f>
        <v>786</v>
      </c>
      <c r="C47" s="8">
        <f>'Full and Part Time'!U41</f>
        <v>0</v>
      </c>
      <c r="D47" s="14">
        <f t="shared" si="22"/>
        <v>786</v>
      </c>
      <c r="E47" s="26">
        <f t="shared" si="24"/>
        <v>-0.15027027027027026</v>
      </c>
      <c r="F47" s="16" t="s">
        <v>10</v>
      </c>
      <c r="G47" s="7">
        <f>'Full and Part Time'!W41</f>
        <v>792</v>
      </c>
      <c r="H47" s="8">
        <v>0</v>
      </c>
      <c r="I47" s="14">
        <f t="shared" si="23"/>
        <v>792</v>
      </c>
      <c r="J47" s="26">
        <f t="shared" si="25"/>
        <v>7.6335877862595417E-3</v>
      </c>
      <c r="K47" s="16" t="s">
        <v>10</v>
      </c>
      <c r="L47" s="7">
        <f>'Full and Part Time'!Z41</f>
        <v>751</v>
      </c>
      <c r="M47" s="8"/>
      <c r="N47" s="14">
        <f t="shared" si="26"/>
        <v>751</v>
      </c>
      <c r="O47" s="26">
        <f t="shared" si="27"/>
        <v>-5.1767676767676768E-2</v>
      </c>
      <c r="P47" t="s">
        <v>10</v>
      </c>
      <c r="Q47">
        <v>703</v>
      </c>
      <c r="S47">
        <v>703</v>
      </c>
      <c r="T47" s="26">
        <f t="shared" si="28"/>
        <v>-6.3914780292942744E-2</v>
      </c>
      <c r="U47" t="s">
        <v>10</v>
      </c>
      <c r="V47">
        <v>746</v>
      </c>
      <c r="X47">
        <v>746</v>
      </c>
      <c r="Y47" s="100">
        <f t="shared" si="29"/>
        <v>6.1166429587482217E-2</v>
      </c>
      <c r="Z47" t="s">
        <v>10</v>
      </c>
      <c r="AA47">
        <v>747</v>
      </c>
      <c r="AC47" s="183">
        <v>747</v>
      </c>
      <c r="AD47" s="100">
        <f t="shared" si="30"/>
        <v>1.3404825737265416E-3</v>
      </c>
      <c r="AE47" t="s">
        <v>10</v>
      </c>
      <c r="AF47">
        <v>766</v>
      </c>
      <c r="AH47">
        <v>766</v>
      </c>
      <c r="AI47" s="100">
        <f t="shared" si="31"/>
        <v>2.5435073627844713E-2</v>
      </c>
    </row>
    <row r="48" spans="1:57" ht="13.5" thickBot="1" x14ac:dyDescent="0.25">
      <c r="A48" s="11" t="s">
        <v>11</v>
      </c>
      <c r="B48" s="7">
        <f>'Full and Part Time'!T42</f>
        <v>389</v>
      </c>
      <c r="C48" s="8">
        <f>'Full and Part Time'!U42</f>
        <v>0</v>
      </c>
      <c r="D48" s="14">
        <f t="shared" si="22"/>
        <v>389</v>
      </c>
      <c r="E48" s="26">
        <f t="shared" si="24"/>
        <v>-0.12780269058295965</v>
      </c>
      <c r="F48" s="11" t="s">
        <v>11</v>
      </c>
      <c r="G48" s="7">
        <f>'Full and Part Time'!W42</f>
        <v>410</v>
      </c>
      <c r="H48" s="8">
        <v>0</v>
      </c>
      <c r="I48" s="14">
        <f t="shared" si="23"/>
        <v>410</v>
      </c>
      <c r="J48" s="26">
        <f t="shared" si="25"/>
        <v>5.3984575835475578E-2</v>
      </c>
      <c r="K48" s="11" t="s">
        <v>11</v>
      </c>
      <c r="L48" s="7">
        <f>'Full and Part Time'!Z42</f>
        <v>331</v>
      </c>
      <c r="M48" s="8">
        <f>'Full and Part Time'!AA41</f>
        <v>0</v>
      </c>
      <c r="N48" s="14">
        <f>L48+M48</f>
        <v>331</v>
      </c>
      <c r="O48" s="26">
        <f t="shared" si="27"/>
        <v>-0.1926829268292683</v>
      </c>
      <c r="P48" t="s">
        <v>11</v>
      </c>
      <c r="Q48">
        <v>343</v>
      </c>
      <c r="S48">
        <v>343</v>
      </c>
      <c r="T48" s="26">
        <f t="shared" si="28"/>
        <v>3.6253776435045321E-2</v>
      </c>
      <c r="U48" t="s">
        <v>11</v>
      </c>
      <c r="V48">
        <v>326</v>
      </c>
      <c r="X48">
        <v>326</v>
      </c>
      <c r="Y48" s="100">
        <f t="shared" si="29"/>
        <v>-4.9562682215743441E-2</v>
      </c>
      <c r="Z48" t="s">
        <v>11</v>
      </c>
      <c r="AA48">
        <v>310</v>
      </c>
      <c r="AC48" s="183">
        <v>310</v>
      </c>
      <c r="AD48" s="100">
        <f t="shared" si="30"/>
        <v>-4.9079754601226995E-2</v>
      </c>
      <c r="AE48" t="s">
        <v>11</v>
      </c>
      <c r="AF48">
        <v>267</v>
      </c>
      <c r="AH48">
        <v>267</v>
      </c>
      <c r="AI48" s="188">
        <f t="shared" si="31"/>
        <v>-0.13870967741935483</v>
      </c>
    </row>
    <row r="49" spans="1:35" ht="13.5" thickBot="1" x14ac:dyDescent="0.25">
      <c r="A49" s="17" t="s">
        <v>3</v>
      </c>
      <c r="B49" s="18">
        <f>SUM(B41:B48)</f>
        <v>16509</v>
      </c>
      <c r="C49" s="19">
        <f>SUM(C41:C48)</f>
        <v>3178</v>
      </c>
      <c r="D49" s="20">
        <f>SUM(D41:D48)</f>
        <v>19687</v>
      </c>
      <c r="E49" s="26">
        <f t="shared" si="24"/>
        <v>-8.0616717891872827E-3</v>
      </c>
      <c r="F49" s="17" t="s">
        <v>3</v>
      </c>
      <c r="G49" s="18">
        <f>SUM(G41:G48)</f>
        <v>16793</v>
      </c>
      <c r="H49" s="19">
        <f>SUM(H41:H48)</f>
        <v>3076</v>
      </c>
      <c r="I49" s="20">
        <f>SUM(I41:I48)</f>
        <v>19869</v>
      </c>
      <c r="J49" s="26">
        <f t="shared" si="25"/>
        <v>9.2446792299486977E-3</v>
      </c>
      <c r="K49" s="17" t="s">
        <v>3</v>
      </c>
      <c r="L49" s="18">
        <f>SUM(L41:L48)</f>
        <v>16568</v>
      </c>
      <c r="M49" s="19">
        <f>SUM(M41:M48)</f>
        <v>3001</v>
      </c>
      <c r="N49" s="20">
        <f>SUM(N41:N48)</f>
        <v>19569</v>
      </c>
      <c r="O49" s="26">
        <f t="shared" si="27"/>
        <v>-1.5098897780462027E-2</v>
      </c>
      <c r="P49" t="s">
        <v>3</v>
      </c>
      <c r="Q49">
        <f t="shared" ref="Q49:S49" si="32">SUM(Q41:Q48)</f>
        <v>15901</v>
      </c>
      <c r="R49">
        <f t="shared" si="32"/>
        <v>2957</v>
      </c>
      <c r="S49">
        <f t="shared" si="32"/>
        <v>18858</v>
      </c>
      <c r="T49" s="26">
        <f>(S49-N49)/N49</f>
        <v>-3.6332975624712556E-2</v>
      </c>
      <c r="U49" t="s">
        <v>3</v>
      </c>
      <c r="V49">
        <v>15799</v>
      </c>
      <c r="W49">
        <v>3510</v>
      </c>
      <c r="X49">
        <v>19309</v>
      </c>
      <c r="Y49" s="100">
        <f>(X49-S49)/S49</f>
        <v>2.3915579594866902E-2</v>
      </c>
      <c r="Z49" t="s">
        <v>3</v>
      </c>
      <c r="AA49">
        <v>15543</v>
      </c>
      <c r="AB49">
        <v>3470</v>
      </c>
      <c r="AC49" s="183">
        <v>19013</v>
      </c>
      <c r="AD49" s="100">
        <f>(AC49-X49)/X49</f>
        <v>-1.5329639028432337E-2</v>
      </c>
      <c r="AE49" t="s">
        <v>3</v>
      </c>
      <c r="AF49">
        <v>15100</v>
      </c>
      <c r="AG49">
        <v>3452</v>
      </c>
      <c r="AH49">
        <v>18552</v>
      </c>
      <c r="AI49" s="100">
        <f>(AH49-AC49)/AC49</f>
        <v>-2.4246568137590071E-2</v>
      </c>
    </row>
    <row r="50" spans="1:35" ht="13.5" thickTop="1" x14ac:dyDescent="0.2"/>
    <row r="51" spans="1:35" x14ac:dyDescent="0.2">
      <c r="N51" s="94"/>
    </row>
  </sheetData>
  <mergeCells count="18">
    <mergeCell ref="A14:A15"/>
    <mergeCell ref="B14:E14"/>
    <mergeCell ref="BB27:BD27"/>
    <mergeCell ref="AX27:AZ27"/>
    <mergeCell ref="J14:M14"/>
    <mergeCell ref="AH27:AJ27"/>
    <mergeCell ref="AD27:AF27"/>
    <mergeCell ref="F14:I14"/>
    <mergeCell ref="Z27:AB27"/>
    <mergeCell ref="V27:X27"/>
    <mergeCell ref="R27:T27"/>
    <mergeCell ref="K39:K40"/>
    <mergeCell ref="L39:N39"/>
    <mergeCell ref="A39:A40"/>
    <mergeCell ref="B39:D39"/>
    <mergeCell ref="A27:A28"/>
    <mergeCell ref="F39:F40"/>
    <mergeCell ref="G39:I39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Enrollment by School College</vt:lpstr>
      <vt:lpstr>Full and Part Time</vt:lpstr>
      <vt:lpstr>graph resource</vt:lpstr>
      <vt:lpstr>Chart_% Growth 15-20</vt:lpstr>
      <vt:lpstr>Chart_number by college 15-20</vt:lpstr>
    </vt:vector>
  </TitlesOfParts>
  <Company>Oakland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yokoyama</dc:creator>
  <cp:lastModifiedBy>Susanne Condron</cp:lastModifiedBy>
  <cp:lastPrinted>2019-06-27T19:16:41Z</cp:lastPrinted>
  <dcterms:created xsi:type="dcterms:W3CDTF">2000-11-13T19:41:11Z</dcterms:created>
  <dcterms:modified xsi:type="dcterms:W3CDTF">2026-01-29T13:48:19Z</dcterms:modified>
</cp:coreProperties>
</file>